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I:\SHARED - Research &amp; Patient Programs Department\Research\CIRC\CIRC Templates\"/>
    </mc:Choice>
  </mc:AlternateContent>
  <xr:revisionPtr revIDLastSave="0" documentId="13_ncr:1_{D140127A-1348-4455-9A15-1E9E418392CC}" xr6:coauthVersionLast="47" xr6:coauthVersionMax="47" xr10:uidLastSave="{00000000-0000-0000-0000-000000000000}"/>
  <bookViews>
    <workbookView xWindow="-108" yWindow="-108" windowWidth="23256" windowHeight="12456" tabRatio="764" xr2:uid="{00000000-000D-0000-FFFF-FFFF00000000}"/>
  </bookViews>
  <sheets>
    <sheet name="Instructions" sheetId="6" r:id="rId1"/>
    <sheet name="Year 1" sheetId="3" state="hidden" r:id="rId2"/>
    <sheet name="Year 2" sheetId="8" state="hidden" r:id="rId3"/>
    <sheet name="Year 3 " sheetId="9" state="hidden" r:id="rId4"/>
    <sheet name="Annual Financial Report" sheetId="14" r:id="rId5"/>
    <sheet name="Year 4 (COMPLETE)" sheetId="10" state="hidden" r:id="rId6"/>
    <sheet name="Year 4" sheetId="13" state="hidden" r:id="rId7"/>
    <sheet name="Statement of Account (PRINT)" sheetId="1" r:id="rId8"/>
    <sheet name="Summary Y1-Y4" sheetId="2" state="hidden" r:id="rId9"/>
  </sheets>
  <definedNames>
    <definedName name="_xlnm.Print_Area" localSheetId="7">'Statement of Account (PRINT)'!$A$1:$L$56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4" l="1"/>
  <c r="G44" i="14"/>
  <c r="G21" i="14"/>
  <c r="F21" i="14"/>
  <c r="K21" i="1"/>
  <c r="F37" i="14"/>
  <c r="G37" i="14"/>
  <c r="G54" i="14"/>
  <c r="K19" i="1" l="1"/>
  <c r="K20" i="1" l="1"/>
  <c r="K29" i="1"/>
  <c r="K28" i="1"/>
  <c r="G30" i="14"/>
  <c r="F30" i="14"/>
  <c r="F47" i="14" s="1"/>
  <c r="K26" i="1"/>
  <c r="K27" i="1" l="1"/>
  <c r="G47" i="14"/>
  <c r="H49" i="13"/>
  <c r="G49" i="13"/>
  <c r="F49" i="13"/>
  <c r="H42" i="13"/>
  <c r="G42" i="13"/>
  <c r="F42" i="13"/>
  <c r="H35" i="13"/>
  <c r="G35" i="13"/>
  <c r="F35" i="13"/>
  <c r="H26" i="13"/>
  <c r="G26" i="13"/>
  <c r="F26" i="13"/>
  <c r="H19" i="13"/>
  <c r="G19" i="13"/>
  <c r="D13" i="13"/>
  <c r="F13" i="13" s="1"/>
  <c r="D12" i="13"/>
  <c r="F12" i="13" s="1"/>
  <c r="B2" i="13"/>
  <c r="B1" i="13"/>
  <c r="H51" i="13" l="1"/>
  <c r="G51" i="13"/>
  <c r="F19" i="13"/>
  <c r="F51" i="13" s="1"/>
  <c r="G56" i="3"/>
  <c r="H12" i="9" l="1"/>
  <c r="I14" i="2" l="1"/>
  <c r="P14" i="2"/>
  <c r="O14" i="2"/>
  <c r="L14" i="2"/>
  <c r="K14" i="2"/>
  <c r="D13" i="10"/>
  <c r="F13" i="10" s="1"/>
  <c r="D13" i="9"/>
  <c r="F13" i="9" s="1"/>
  <c r="H12" i="8"/>
  <c r="G12" i="3"/>
  <c r="R14" i="2" l="1"/>
  <c r="F18" i="8"/>
  <c r="F17" i="8"/>
  <c r="F16" i="8"/>
  <c r="F15" i="8"/>
  <c r="F14" i="8"/>
  <c r="F13" i="8"/>
  <c r="D12" i="10" l="1"/>
  <c r="F12" i="10" s="1"/>
  <c r="D12" i="9"/>
  <c r="F12" i="9" s="1"/>
  <c r="G26" i="8" l="1"/>
  <c r="G6" i="2" s="1"/>
  <c r="H49" i="10"/>
  <c r="G49" i="10"/>
  <c r="O9" i="2" s="1"/>
  <c r="F49" i="10"/>
  <c r="N9" i="2" s="1"/>
  <c r="H42" i="10"/>
  <c r="P8" i="2" s="1"/>
  <c r="G42" i="10"/>
  <c r="O8" i="2" s="1"/>
  <c r="Q8" i="2" s="1"/>
  <c r="F42" i="10"/>
  <c r="N8" i="2" s="1"/>
  <c r="H35" i="10"/>
  <c r="P7" i="2" s="1"/>
  <c r="G35" i="10"/>
  <c r="O7" i="2" s="1"/>
  <c r="F35" i="10"/>
  <c r="N7" i="2" s="1"/>
  <c r="H26" i="10"/>
  <c r="P6" i="2" s="1"/>
  <c r="G26" i="10"/>
  <c r="O6" i="2" s="1"/>
  <c r="Q6" i="2" s="1"/>
  <c r="F26" i="10"/>
  <c r="N6" i="2" s="1"/>
  <c r="H19" i="10"/>
  <c r="P5" i="2" s="1"/>
  <c r="G19" i="10"/>
  <c r="O5" i="2" s="1"/>
  <c r="B2" i="10"/>
  <c r="B1" i="10"/>
  <c r="H49" i="9"/>
  <c r="G49" i="9"/>
  <c r="K9" i="2" s="1"/>
  <c r="F49" i="9"/>
  <c r="J9" i="2" s="1"/>
  <c r="H42" i="9"/>
  <c r="G42" i="9"/>
  <c r="K8" i="2" s="1"/>
  <c r="F42" i="9"/>
  <c r="J8" i="2" s="1"/>
  <c r="H35" i="9"/>
  <c r="F35" i="9"/>
  <c r="J7" i="2" s="1"/>
  <c r="H26" i="9"/>
  <c r="G26" i="9"/>
  <c r="K6" i="2" s="1"/>
  <c r="F26" i="9"/>
  <c r="J6" i="2" s="1"/>
  <c r="H19" i="9"/>
  <c r="B2" i="9"/>
  <c r="B1" i="9"/>
  <c r="H49" i="8"/>
  <c r="H9" i="2" s="1"/>
  <c r="G49" i="8"/>
  <c r="G9" i="2" s="1"/>
  <c r="F49" i="8"/>
  <c r="F9" i="2" s="1"/>
  <c r="H42" i="8"/>
  <c r="H8" i="2" s="1"/>
  <c r="G42" i="8"/>
  <c r="G8" i="2" s="1"/>
  <c r="F42" i="8"/>
  <c r="F8" i="2" s="1"/>
  <c r="H35" i="8"/>
  <c r="H7" i="2" s="1"/>
  <c r="F35" i="8"/>
  <c r="F7" i="2" s="1"/>
  <c r="H26" i="8"/>
  <c r="H6" i="2" s="1"/>
  <c r="F26" i="8"/>
  <c r="F6" i="2" s="1"/>
  <c r="H19" i="8"/>
  <c r="H5" i="2" s="1"/>
  <c r="D12" i="8"/>
  <c r="B2" i="8"/>
  <c r="B1" i="8"/>
  <c r="B1" i="3"/>
  <c r="B2" i="3"/>
  <c r="D12" i="3"/>
  <c r="F12" i="3" s="1"/>
  <c r="D16" i="3"/>
  <c r="F16" i="3" s="1"/>
  <c r="D17" i="3"/>
  <c r="F17" i="3" s="1"/>
  <c r="D18" i="3"/>
  <c r="F18" i="3" s="1"/>
  <c r="D15" i="3"/>
  <c r="F15" i="3" s="1"/>
  <c r="D14" i="3"/>
  <c r="F14" i="3" s="1"/>
  <c r="G49" i="3"/>
  <c r="D9" i="2" s="1"/>
  <c r="F49" i="3"/>
  <c r="C9" i="2" s="1"/>
  <c r="G42" i="3"/>
  <c r="D8" i="2" s="1"/>
  <c r="F42" i="3"/>
  <c r="C8" i="2" s="1"/>
  <c r="G35" i="3"/>
  <c r="D7" i="2" s="1"/>
  <c r="F35" i="3"/>
  <c r="C7" i="2" s="1"/>
  <c r="G26" i="3"/>
  <c r="D6" i="2" s="1"/>
  <c r="F26" i="3"/>
  <c r="C6" i="2" s="1"/>
  <c r="G19" i="3"/>
  <c r="D5" i="2" s="1"/>
  <c r="D13" i="3"/>
  <c r="F13" i="3" s="1"/>
  <c r="P9" i="2" l="1"/>
  <c r="Q9" i="2" s="1"/>
  <c r="P10" i="2"/>
  <c r="Q7" i="2"/>
  <c r="S8" i="2"/>
  <c r="S9" i="2"/>
  <c r="S6" i="2"/>
  <c r="Q5" i="2"/>
  <c r="O10" i="2"/>
  <c r="L9" i="2"/>
  <c r="M9" i="2" s="1"/>
  <c r="L8" i="2"/>
  <c r="T8" i="2" s="1"/>
  <c r="L7" i="2"/>
  <c r="L6" i="2"/>
  <c r="M6" i="2" s="1"/>
  <c r="L5" i="2"/>
  <c r="T5" i="2" s="1"/>
  <c r="D10" i="2"/>
  <c r="I9" i="2"/>
  <c r="T7" i="2"/>
  <c r="H10" i="2"/>
  <c r="G51" i="10"/>
  <c r="H51" i="10"/>
  <c r="G19" i="9"/>
  <c r="I6" i="2"/>
  <c r="I8" i="2"/>
  <c r="G19" i="8"/>
  <c r="R9" i="2"/>
  <c r="E9" i="2"/>
  <c r="R8" i="2"/>
  <c r="E8" i="2"/>
  <c r="E7" i="2"/>
  <c r="R7" i="2"/>
  <c r="R6" i="2"/>
  <c r="E6" i="2"/>
  <c r="G35" i="9"/>
  <c r="G35" i="8"/>
  <c r="G7" i="2" s="1"/>
  <c r="F19" i="10"/>
  <c r="F19" i="9"/>
  <c r="H51" i="9"/>
  <c r="H51" i="8"/>
  <c r="F19" i="8"/>
  <c r="G51" i="3"/>
  <c r="G57" i="3" s="1"/>
  <c r="G58" i="3" s="1"/>
  <c r="F19" i="3"/>
  <c r="T6" i="2" l="1"/>
  <c r="Q10" i="2"/>
  <c r="H53" i="8"/>
  <c r="H57" i="8" s="1"/>
  <c r="H58" i="8" s="1"/>
  <c r="H59" i="8" s="1"/>
  <c r="I7" i="2"/>
  <c r="M8" i="2"/>
  <c r="T9" i="2"/>
  <c r="T10" i="2" s="1"/>
  <c r="G51" i="8"/>
  <c r="K5" i="2"/>
  <c r="M5" i="2" s="1"/>
  <c r="G51" i="9"/>
  <c r="F51" i="10"/>
  <c r="N5" i="2"/>
  <c r="N10" i="2" s="1"/>
  <c r="L10" i="2"/>
  <c r="K30" i="1"/>
  <c r="K7" i="2"/>
  <c r="S7" i="2" s="1"/>
  <c r="F51" i="9"/>
  <c r="J5" i="2"/>
  <c r="J10" i="2" s="1"/>
  <c r="G5" i="2"/>
  <c r="F51" i="8"/>
  <c r="F5" i="2"/>
  <c r="F10" i="2" s="1"/>
  <c r="F51" i="3"/>
  <c r="C5" i="2"/>
  <c r="C10" i="2" s="1"/>
  <c r="H53" i="9" l="1"/>
  <c r="J14" i="2" s="1"/>
  <c r="M14" i="2" s="1"/>
  <c r="I5" i="2"/>
  <c r="I10" i="2" s="1"/>
  <c r="S5" i="2"/>
  <c r="R5" i="2"/>
  <c r="R10" i="2" s="1"/>
  <c r="M7" i="2"/>
  <c r="M10" i="2" s="1"/>
  <c r="K10" i="2"/>
  <c r="G10" i="2"/>
  <c r="E5" i="2"/>
  <c r="H58" i="9" l="1"/>
  <c r="H59" i="9" s="1"/>
  <c r="H60" i="9" s="1"/>
  <c r="H53" i="13"/>
  <c r="H58" i="13" s="1"/>
  <c r="H59" i="13" s="1"/>
  <c r="H60" i="13" s="1"/>
  <c r="S10" i="2"/>
  <c r="K23" i="1"/>
  <c r="K32" i="1" s="1"/>
  <c r="E10" i="2"/>
  <c r="H53" i="10" l="1"/>
  <c r="N14" i="2" s="1"/>
  <c r="Q14" i="2" s="1"/>
  <c r="H58" i="10" l="1"/>
  <c r="H59" i="10"/>
  <c r="H60" i="10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<sst xmlns="http://schemas.openxmlformats.org/spreadsheetml/2006/main" count="461" uniqueCount="166">
  <si>
    <t>Date</t>
  </si>
  <si>
    <t>Financial Officer declaration</t>
  </si>
  <si>
    <t>Details of person who compiled this report</t>
  </si>
  <si>
    <t>Name</t>
  </si>
  <si>
    <t>Crohn's &amp; Colitis Canada</t>
  </si>
  <si>
    <t>I hereby certify that the expenditures summarized above were incurred wholly and paid on behalf of the grantee and that vouchers are available for audit purposes.</t>
  </si>
  <si>
    <t>Name of Financial Officer</t>
  </si>
  <si>
    <t xml:space="preserve">Signature </t>
  </si>
  <si>
    <t>Tel.</t>
  </si>
  <si>
    <t>Em.</t>
  </si>
  <si>
    <t xml:space="preserve">  Grant year reported:</t>
  </si>
  <si>
    <t>Year</t>
  </si>
  <si>
    <t>Principal Investigator declaration</t>
  </si>
  <si>
    <t>Name of Principal Investigator</t>
  </si>
  <si>
    <t>Institution:</t>
  </si>
  <si>
    <t>Institution Account #:</t>
  </si>
  <si>
    <t xml:space="preserve">Position </t>
  </si>
  <si>
    <t>I hereby certify that the above statement is correct; that the expenditures conform to the general conditions; and regulations governing grants as outlined by Crohn's &amp; Colitis Canada, and were for the purpose for which the grant was made.</t>
  </si>
  <si>
    <t>SUMMARY BUDGET FOR GRANT PERIOD</t>
  </si>
  <si>
    <t>Original Budget</t>
  </si>
  <si>
    <t>Expenses</t>
  </si>
  <si>
    <t>Variance</t>
  </si>
  <si>
    <t xml:space="preserve"> Variance</t>
  </si>
  <si>
    <t xml:space="preserve"> Original Budget</t>
  </si>
  <si>
    <t>PERSONNEL</t>
  </si>
  <si>
    <t>TRAVEL</t>
  </si>
  <si>
    <t>SUPPLIES/MATERIALS</t>
  </si>
  <si>
    <t>TRAINING/MEETINGS</t>
  </si>
  <si>
    <t xml:space="preserve">OTHER EXPENSES </t>
  </si>
  <si>
    <t>TOTAL</t>
  </si>
  <si>
    <t>Instructions</t>
  </si>
  <si>
    <t>Definitions</t>
  </si>
  <si>
    <t>Year 3
(4/1/2018 - 03/31/2019)</t>
  </si>
  <si>
    <t>04/01/2019</t>
  </si>
  <si>
    <t>03/31/2020</t>
  </si>
  <si>
    <t>EXPENSES</t>
  </si>
  <si>
    <t>Percentage of FTE (or indicate if PTE)</t>
  </si>
  <si>
    <t>Total Annual Salary</t>
  </si>
  <si>
    <t>SALARY REQUESTED</t>
  </si>
  <si>
    <t>FRINGE BENEFITS</t>
  </si>
  <si>
    <t>SUBTOTAL - PERSONNEL</t>
  </si>
  <si>
    <t>SUBTOTAL - TRAVEL</t>
  </si>
  <si>
    <t>SUBTOTAL - SUPPLIES / MATERIALS</t>
  </si>
  <si>
    <t>SUBTOTAL - TRAINING</t>
  </si>
  <si>
    <t>SUBTOTAL - OTHER EXPENSES</t>
  </si>
  <si>
    <t>TOTAL DIRECT EXPENSES</t>
  </si>
  <si>
    <t xml:space="preserve">Principal Investigator: </t>
  </si>
  <si>
    <t>04/01/2016</t>
  </si>
  <si>
    <t>03/31/2017</t>
  </si>
  <si>
    <t>1 of 4</t>
  </si>
  <si>
    <t>Host Institution:</t>
  </si>
  <si>
    <t>Detailed Budget for Project Year:</t>
  </si>
  <si>
    <t>REQUESTED BUDGET</t>
  </si>
  <si>
    <t>Principal Investigator (First &amp; Last Name):</t>
  </si>
  <si>
    <t>REVISED BUDGET</t>
  </si>
  <si>
    <t>3 of 4</t>
  </si>
  <si>
    <r>
      <t xml:space="preserve">AMOUNT REQUESTED 
</t>
    </r>
    <r>
      <rPr>
        <i/>
        <sz val="10"/>
        <color theme="1"/>
        <rFont val="Calibri"/>
        <family val="2"/>
        <scheme val="minor"/>
      </rPr>
      <t>(omit cents)</t>
    </r>
  </si>
  <si>
    <t>Submitted by PI</t>
  </si>
  <si>
    <t>YEAR 1 TOTAL EXPENSES:</t>
  </si>
  <si>
    <t>SUPPLIES / MATERIALS</t>
  </si>
  <si>
    <t>Completed by  Financial Officer</t>
  </si>
  <si>
    <t>OTHER EXPENSES</t>
  </si>
  <si>
    <t>Unspent / (Overspent) Balance at Close of Year:</t>
  </si>
  <si>
    <t>Funds received by Institution:</t>
  </si>
  <si>
    <t>Funds receivable:</t>
  </si>
  <si>
    <t>Interest:</t>
  </si>
  <si>
    <t>*Any variances of 30% or more from the approved budget must be detailed and attached to this statement.  Failure to include this information may result in delayed payments.</t>
  </si>
  <si>
    <t>Year 1 Variance (%):</t>
  </si>
  <si>
    <t>2 of 4</t>
  </si>
  <si>
    <t>04/01/2017</t>
  </si>
  <si>
    <t>03/31/2018</t>
  </si>
  <si>
    <t>Project title:</t>
  </si>
  <si>
    <t xml:space="preserve"> End Date (MM/DD/YYYY):</t>
  </si>
  <si>
    <r>
      <rPr>
        <b/>
        <u/>
        <sz val="11"/>
        <color theme="1"/>
        <rFont val="Calibri"/>
        <family val="2"/>
        <scheme val="minor"/>
      </rPr>
      <t>Funding Period</t>
    </r>
    <r>
      <rPr>
        <b/>
        <sz val="11"/>
        <color theme="1"/>
        <rFont val="Calibri"/>
        <family val="2"/>
        <scheme val="minor"/>
      </rPr>
      <t xml:space="preserve"> 
Start Date (MM/DD/YYYY):</t>
    </r>
  </si>
  <si>
    <t>04/01/2018</t>
  </si>
  <si>
    <t>03/31/2019</t>
  </si>
  <si>
    <t xml:space="preserve">AMOUNT REQUESTED 
</t>
  </si>
  <si>
    <t>% of FTE (or indicate if PTE)</t>
  </si>
  <si>
    <t>4 of 4</t>
  </si>
  <si>
    <t>Previous Balance (From Year 1)</t>
  </si>
  <si>
    <t>Previous Balance (From Year 2)</t>
  </si>
  <si>
    <t>YEAR 2 TOTAL EXPENSES:</t>
  </si>
  <si>
    <t>YEAR 3 TOTAL EXPENSES:</t>
  </si>
  <si>
    <t>Year 2 Variance (%):</t>
  </si>
  <si>
    <t>YEAR 4 TOTAL EXPENSES:</t>
  </si>
  <si>
    <t>Year 4 Variance (%):</t>
  </si>
  <si>
    <t>Previous Balance (From Year 3)</t>
  </si>
  <si>
    <t>Revised by PI</t>
  </si>
  <si>
    <t>The following section should be completed by the Financial Officer:</t>
  </si>
  <si>
    <t>TOTAL AVAILABLE FUNDS:</t>
  </si>
  <si>
    <t>TOTAL AVAILABLE FUNDS</t>
  </si>
  <si>
    <t>Statement of Account</t>
  </si>
  <si>
    <t>If you have any questions, please contact Jacqueline de Guzman, Research Program Manager, jdeguzman@crohnsandcolitis.ca.</t>
  </si>
  <si>
    <t>Revised Budget</t>
  </si>
  <si>
    <t>TOTALS 
(TO-DATE)</t>
  </si>
  <si>
    <t>1)</t>
  </si>
  <si>
    <t>2)</t>
  </si>
  <si>
    <t>Print the "Statement of Account (PRINT)" worksheet to obtain all required signatures. Once all signatures have been obtained, save the completed page as a PDF.</t>
  </si>
  <si>
    <t>3)</t>
  </si>
  <si>
    <t>Return the completed Statement of Account page (PDF), along with the completed version of this excel file to Crohns &amp; Colitis Canada.</t>
  </si>
  <si>
    <t>FUNDS AVAILABLE FOR CURRENT PERIOD</t>
  </si>
  <si>
    <t>Funds received in the current period</t>
  </si>
  <si>
    <t>Interest (if applicable)</t>
  </si>
  <si>
    <t>EXPENDITURES INCURRED FOR CURRENT PERIOD</t>
  </si>
  <si>
    <t>Personnel</t>
  </si>
  <si>
    <t>Travel</t>
  </si>
  <si>
    <t>Other Expenses</t>
  </si>
  <si>
    <t>Total funds available for the current period:</t>
  </si>
  <si>
    <t>Total Expenditures incurred for current period</t>
  </si>
  <si>
    <t>Closing balance for the previous reporting period</t>
  </si>
  <si>
    <t>TRAINING / MEETINGS</t>
  </si>
  <si>
    <t>A</t>
  </si>
  <si>
    <t>B</t>
  </si>
  <si>
    <t>(A - B)</t>
  </si>
  <si>
    <t>Beginning of reporting period</t>
  </si>
  <si>
    <t>End of reporting period</t>
  </si>
  <si>
    <t>Updated by CCC: April 1, 2019</t>
  </si>
  <si>
    <t>Year 3 Variance* (%):</t>
  </si>
  <si>
    <t>Research Personnel</t>
  </si>
  <si>
    <t>Unspent (Overspent) Balance</t>
  </si>
  <si>
    <t>Development of e-version of clinical care pathway</t>
  </si>
  <si>
    <t>Material supplies &amp; other expenses</t>
  </si>
  <si>
    <t>Research Personnel (Revised .2 FTE)</t>
  </si>
  <si>
    <t>Development of e-version of clinicial care pathway</t>
  </si>
  <si>
    <t>IBD Nurse (Revised .4 FTE)</t>
  </si>
  <si>
    <t>Research Personnel (.10 FTE)</t>
  </si>
  <si>
    <t>Interest</t>
  </si>
  <si>
    <t>SUMMARY FUNDS RECEIVED FOR GRANT PERIOD</t>
  </si>
  <si>
    <t>Carry-over</t>
  </si>
  <si>
    <t xml:space="preserve">Received </t>
  </si>
  <si>
    <t>Total</t>
  </si>
  <si>
    <t>(To Date)</t>
  </si>
  <si>
    <r>
      <t>Complete the worksheet labelled "Year 3 (COMPLETE)": Fill in dollars expended for each line item in the greyed out column "H" (</t>
    </r>
    <r>
      <rPr>
        <i/>
        <sz val="11"/>
        <rFont val="Calibri"/>
        <family val="2"/>
        <scheme val="minor"/>
      </rPr>
      <t>Completed by Financial Officer</t>
    </r>
    <r>
      <rPr>
        <sz val="11"/>
        <rFont val="Calibri"/>
        <family val="2"/>
        <scheme val="minor"/>
      </rPr>
      <t>).</t>
    </r>
  </si>
  <si>
    <r>
      <rPr>
        <b/>
        <sz val="11"/>
        <color theme="1"/>
        <rFont val="Calibri"/>
        <family val="2"/>
        <scheme val="minor"/>
      </rPr>
      <t>Personnel:</t>
    </r>
    <r>
      <rPr>
        <sz val="11"/>
        <color theme="1"/>
        <rFont val="Calibri"/>
        <family val="2"/>
        <scheme val="minor"/>
      </rPr>
      <t xml:space="preserve">
Include all personnel salaries and applicable fringe benefits needed to deliver program services. Use titles, rather than specific names, to identify positions.</t>
    </r>
  </si>
  <si>
    <r>
      <rPr>
        <b/>
        <sz val="11"/>
        <color theme="1"/>
        <rFont val="Calibri"/>
        <family val="2"/>
        <scheme val="minor"/>
      </rPr>
      <t>Supplies and Materials:</t>
    </r>
    <r>
      <rPr>
        <sz val="11"/>
        <color theme="1"/>
        <rFont val="Calibri"/>
        <family val="2"/>
        <scheme val="minor"/>
      </rPr>
      <t xml:space="preserve">
Include all supplies and materials needed to deliver direct program services.  </t>
    </r>
  </si>
  <si>
    <r>
      <rPr>
        <b/>
        <sz val="11"/>
        <color theme="1"/>
        <rFont val="Calibri"/>
        <family val="2"/>
        <scheme val="minor"/>
      </rPr>
      <t>Travel:</t>
    </r>
    <r>
      <rPr>
        <sz val="11"/>
        <color theme="1"/>
        <rFont val="Calibri"/>
        <family val="2"/>
        <scheme val="minor"/>
      </rPr>
      <t xml:space="preserve">
Include all travel required to implement the project, including air, land and/or sea transport, as well as vehicle rental and gasoline costs, and estimate the number of trips required. </t>
    </r>
  </si>
  <si>
    <r>
      <rPr>
        <b/>
        <sz val="11"/>
        <color theme="1"/>
        <rFont val="Calibri"/>
        <family val="2"/>
        <scheme val="minor"/>
      </rPr>
      <t>Other:</t>
    </r>
    <r>
      <rPr>
        <sz val="11"/>
        <color theme="1"/>
        <rFont val="Calibri"/>
        <family val="2"/>
        <scheme val="minor"/>
      </rPr>
      <t xml:space="preserve">
Include proposal costs that fall outside the other categories. Please consult with program staff regarding these expenses. </t>
    </r>
  </si>
  <si>
    <t>FUNDS RECEIVED</t>
  </si>
  <si>
    <t xml:space="preserve">Research Assistant </t>
  </si>
  <si>
    <t>4 of 5</t>
  </si>
  <si>
    <t>Research Assistant</t>
  </si>
  <si>
    <t>Year 4
(4/1/2019 - 03/31/2020)</t>
  </si>
  <si>
    <t>Year 1 
(4/01/2016-3/31/2017)</t>
  </si>
  <si>
    <t>Year 2
 (4/1/2017-03/31/2018</t>
  </si>
  <si>
    <t xml:space="preserve">Previous balance: </t>
  </si>
  <si>
    <t>SUBTOTAL - MATERIALS/EQUIPMENT</t>
  </si>
  <si>
    <t>Materials / Equipment</t>
  </si>
  <si>
    <t>of 2</t>
  </si>
  <si>
    <t>TOTAL - EXPENSES</t>
  </si>
  <si>
    <t>v.17-11-23</t>
  </si>
  <si>
    <t>Print this page to obtain the necessary signatures. Once all signatures have been received, save the completed version as a PDF and return to Crohn's and Colitis Canada. Last updated 17/11/2023.</t>
  </si>
  <si>
    <r>
      <rPr>
        <b/>
        <sz val="11"/>
        <color theme="1"/>
        <rFont val="Calibri"/>
        <family val="2"/>
        <scheme val="minor"/>
      </rPr>
      <t>Materials and Equipment</t>
    </r>
    <r>
      <rPr>
        <sz val="11"/>
        <color theme="1"/>
        <rFont val="Calibri"/>
        <family val="2"/>
        <scheme val="minor"/>
      </rPr>
      <t xml:space="preserve">
Include all supplies and materials needed to deliver direct program services.  </t>
    </r>
  </si>
  <si>
    <r>
      <rPr>
        <b/>
        <u/>
        <sz val="11"/>
        <color theme="1"/>
        <rFont val="Calibri"/>
        <family val="2"/>
        <scheme val="minor"/>
      </rPr>
      <t>Funding Period</t>
    </r>
    <r>
      <rPr>
        <b/>
        <sz val="11"/>
        <color theme="1"/>
        <rFont val="Calibri"/>
        <family val="2"/>
        <scheme val="minor"/>
      </rPr>
      <t xml:space="preserve"> 
Start Date (mm-dd-yyyy):</t>
    </r>
  </si>
  <si>
    <t xml:space="preserve"> End Date (mm-dd-yyyy):</t>
  </si>
  <si>
    <t>TITLES OF PERSONNEL</t>
  </si>
  <si>
    <t>TOTAL ANNUAL SALARY</t>
  </si>
  <si>
    <t>% OF FTE</t>
  </si>
  <si>
    <t>MATERIALS/EQUIPMENT</t>
  </si>
  <si>
    <r>
      <rPr>
        <b/>
        <sz val="11"/>
        <rFont val="Calibri"/>
        <family val="2"/>
        <scheme val="minor"/>
      </rPr>
      <t xml:space="preserve">1) </t>
    </r>
    <r>
      <rPr>
        <sz val="11"/>
        <rFont val="Calibri"/>
        <family val="2"/>
        <scheme val="minor"/>
      </rPr>
      <t xml:space="preserve">Complete the worksheet labelled </t>
    </r>
    <r>
      <rPr>
        <b/>
        <sz val="11"/>
        <rFont val="Calibri"/>
        <family val="2"/>
        <scheme val="minor"/>
      </rPr>
      <t>Annual Financial Report</t>
    </r>
    <r>
      <rPr>
        <sz val="11"/>
        <rFont val="Calibri"/>
        <family val="2"/>
        <scheme val="minor"/>
      </rPr>
      <t>: Fill in dollars expended for each line item in the greyed out column "H" (</t>
    </r>
    <r>
      <rPr>
        <i/>
        <sz val="11"/>
        <rFont val="Calibri"/>
        <family val="2"/>
        <scheme val="minor"/>
      </rPr>
      <t>Completed by Financial Officer</t>
    </r>
    <r>
      <rPr>
        <sz val="11"/>
        <rFont val="Calibri"/>
        <family val="2"/>
        <scheme val="minor"/>
      </rPr>
      <t>).</t>
    </r>
  </si>
  <si>
    <r>
      <rPr>
        <b/>
        <sz val="11"/>
        <color theme="1"/>
        <rFont val="Calibri"/>
        <family val="2"/>
        <scheme val="minor"/>
      </rPr>
      <t xml:space="preserve">2) </t>
    </r>
    <r>
      <rPr>
        <sz val="11"/>
        <color theme="1"/>
        <rFont val="Calibri"/>
        <family val="2"/>
        <scheme val="minor"/>
      </rPr>
      <t>Print the "Statement of Account (PRINT)" worksheet to obtain all required signatures. Once all signatures have been obtained, save the completed page as a PDF.</t>
    </r>
  </si>
  <si>
    <r>
      <rPr>
        <b/>
        <sz val="11"/>
        <color theme="1"/>
        <rFont val="Calibri"/>
        <family val="2"/>
        <scheme val="minor"/>
      </rPr>
      <t xml:space="preserve">3) </t>
    </r>
    <r>
      <rPr>
        <sz val="11"/>
        <color theme="1"/>
        <rFont val="Calibri"/>
        <family val="2"/>
        <scheme val="minor"/>
      </rPr>
      <t>Return the completed Statement of Account page (PDF), along with the completed version of this excel file to Crohns &amp; Colitis Canada.</t>
    </r>
  </si>
  <si>
    <r>
      <t>If you have any questions, please contact us at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b/>
        <i/>
        <u/>
        <sz val="11"/>
        <color theme="1"/>
        <rFont val="Calibri"/>
        <family val="2"/>
        <scheme val="minor"/>
      </rPr>
      <t>research@crohnsandcolitis.ca</t>
    </r>
    <r>
      <rPr>
        <sz val="11"/>
        <color theme="1"/>
        <rFont val="Calibri"/>
        <family val="2"/>
        <scheme val="minor"/>
      </rPr>
      <t>.</t>
    </r>
  </si>
  <si>
    <t>Annual Financial Report</t>
  </si>
  <si>
    <t>AMOUNT REQUESTED</t>
  </si>
  <si>
    <t>The following section should be completed by the Financial Officer</t>
  </si>
  <si>
    <r>
      <rPr>
        <b/>
        <sz val="11"/>
        <color indexed="8"/>
        <rFont val="Calibri"/>
        <family val="2"/>
        <scheme val="minor"/>
      </rPr>
      <t>IMPORTANT:</t>
    </r>
    <r>
      <rPr>
        <sz val="11"/>
        <color indexed="8"/>
        <rFont val="Calibri"/>
        <family val="2"/>
        <scheme val="minor"/>
      </rPr>
      <t xml:space="preserve">  An annual statement of account must be submitted </t>
    </r>
    <r>
      <rPr>
        <u/>
        <sz val="11"/>
        <color indexed="8"/>
        <rFont val="Calibri"/>
        <family val="2"/>
        <scheme val="minor"/>
      </rPr>
      <t>within 30 days of the grant's annual year end</t>
    </r>
    <r>
      <rPr>
        <sz val="11"/>
        <color indexed="8"/>
        <rFont val="Calibri"/>
        <family val="2"/>
        <scheme val="minor"/>
      </rPr>
      <t xml:space="preserve"> or installments will be withheld until the statement of account is filed with and reviewed by Crohn's and Colitis Canada.
Any variances of 30% or more from the approved budget must be detailed and attached to this statement.  Failure to include this information may result in delayed payments.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</si>
</sst>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m/d/yyyy;@"/>
    <numFmt numFmtId="167" formatCode="_-* #,##0_-;\-* #,##0_-;_-* &quot;-&quot;??_-;_-@_-"/>
    <numFmt numFmtId="168" formatCode="&quot;$&quot;#,##0.00"/>
    <numFmt numFmtId="169" formatCode="_(&quot;$&quot;* #,##0.00_);_(&quot;$&quot;* \(#,##0.00\);_(&quot;$&quot;* &quot;-&quot;_);_(@_)"/>
    <numFmt numFmtId="170" formatCode="_-&quot;$&quot;* #,##0_-;\-&quot;$&quot;* #,##0_-;_-&quot;$&quot;* &quot;-&quot;??_-;_-@_-"/>
    <numFmt numFmtId="171" formatCode="dd/mm/yyyy;@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10"/>
      <name val="Arial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6795556505021"/>
        <bgColor indexed="8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 style="double">
        <color indexed="64"/>
      </bottom>
      <diagonal/>
    </border>
  </borders>
  <cellStyleXfs count="4">
    <xf numFmtId="0" fontId="0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425">
    <xf numFmtId="0" fontId="0" fillId="0" borderId="0" xfId="0"/>
    <xf numFmtId="0" fontId="10" fillId="0" borderId="0" xfId="0" applyFont="1"/>
    <xf numFmtId="0" fontId="12" fillId="0" borderId="2" xfId="0" applyFont="1" applyBorder="1"/>
    <xf numFmtId="0" fontId="10" fillId="0" borderId="4" xfId="0" applyFont="1" applyBorder="1"/>
    <xf numFmtId="0" fontId="9" fillId="0" borderId="4" xfId="0" applyFont="1" applyBorder="1"/>
    <xf numFmtId="0" fontId="12" fillId="0" borderId="0" xfId="0" applyFont="1"/>
    <xf numFmtId="0" fontId="9" fillId="0" borderId="0" xfId="0" applyFont="1"/>
    <xf numFmtId="0" fontId="13" fillId="0" borderId="0" xfId="0" applyFont="1"/>
    <xf numFmtId="0" fontId="12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vertical="top" wrapText="1"/>
    </xf>
    <xf numFmtId="0" fontId="11" fillId="2" borderId="2" xfId="0" applyFont="1" applyFill="1" applyBorder="1"/>
    <xf numFmtId="0" fontId="10" fillId="2" borderId="2" xfId="0" applyFont="1" applyFill="1" applyBorder="1"/>
    <xf numFmtId="0" fontId="12" fillId="0" borderId="4" xfId="0" applyFont="1" applyBorder="1" applyProtection="1">
      <protection locked="0"/>
    </xf>
    <xf numFmtId="0" fontId="9" fillId="0" borderId="4" xfId="0" applyFont="1" applyBorder="1" applyProtection="1">
      <protection locked="0"/>
    </xf>
    <xf numFmtId="0" fontId="10" fillId="0" borderId="4" xfId="0" applyFont="1" applyBorder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6" fillId="0" borderId="7" xfId="0" applyFont="1" applyBorder="1" applyAlignment="1">
      <alignment horizontal="left" vertical="center"/>
    </xf>
    <xf numFmtId="0" fontId="12" fillId="0" borderId="1" xfId="0" applyFont="1" applyBorder="1" applyAlignment="1">
      <alignment horizontal="centerContinuous"/>
    </xf>
    <xf numFmtId="0" fontId="12" fillId="0" borderId="17" xfId="0" applyFont="1" applyBorder="1" applyAlignment="1">
      <alignment horizontal="centerContinuous"/>
    </xf>
    <xf numFmtId="0" fontId="16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3" fillId="0" borderId="0" xfId="0" applyFont="1" applyProtection="1">
      <protection locked="0"/>
    </xf>
    <xf numFmtId="0" fontId="20" fillId="0" borderId="0" xfId="0" applyFont="1" applyAlignment="1">
      <alignment vertical="center"/>
    </xf>
    <xf numFmtId="0" fontId="25" fillId="0" borderId="0" xfId="0" applyFont="1" applyAlignment="1">
      <alignment horizontal="left" vertical="top" wrapText="1"/>
    </xf>
    <xf numFmtId="0" fontId="27" fillId="0" borderId="23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13" fillId="0" borderId="2" xfId="0" applyFont="1" applyBorder="1"/>
    <xf numFmtId="0" fontId="15" fillId="0" borderId="0" xfId="0" applyFont="1"/>
    <xf numFmtId="0" fontId="19" fillId="0" borderId="0" xfId="0" applyFont="1" applyAlignment="1">
      <alignment horizontal="right"/>
    </xf>
    <xf numFmtId="0" fontId="12" fillId="0" borderId="0" xfId="0" applyFont="1" applyAlignment="1" applyProtection="1">
      <alignment horizontal="right"/>
      <protection locked="0"/>
    </xf>
    <xf numFmtId="0" fontId="27" fillId="9" borderId="0" xfId="0" applyFont="1" applyFill="1" applyAlignment="1">
      <alignment horizontal="right" vertical="center" wrapText="1"/>
    </xf>
    <xf numFmtId="0" fontId="26" fillId="9" borderId="23" xfId="0" applyFont="1" applyFill="1" applyBorder="1" applyAlignment="1">
      <alignment horizontal="center" vertical="center" wrapText="1"/>
    </xf>
    <xf numFmtId="0" fontId="27" fillId="9" borderId="23" xfId="0" applyFont="1" applyFill="1" applyBorder="1" applyAlignment="1">
      <alignment horizontal="center" vertical="center" wrapText="1"/>
    </xf>
    <xf numFmtId="0" fontId="26" fillId="9" borderId="33" xfId="0" applyFont="1" applyFill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11" borderId="33" xfId="0" applyFont="1" applyFill="1" applyBorder="1" applyAlignment="1">
      <alignment horizontal="center" vertical="center" wrapText="1"/>
    </xf>
    <xf numFmtId="0" fontId="27" fillId="9" borderId="32" xfId="0" applyFont="1" applyFill="1" applyBorder="1" applyAlignment="1">
      <alignment horizontal="center" vertical="center" wrapText="1"/>
    </xf>
    <xf numFmtId="0" fontId="24" fillId="9" borderId="0" xfId="0" applyFont="1" applyFill="1" applyAlignment="1">
      <alignment horizontal="right" vertical="center" wrapText="1"/>
    </xf>
    <xf numFmtId="0" fontId="24" fillId="10" borderId="0" xfId="0" applyFont="1" applyFill="1" applyAlignment="1">
      <alignment horizontal="right" vertical="center" wrapText="1"/>
    </xf>
    <xf numFmtId="166" fontId="25" fillId="10" borderId="35" xfId="0" applyNumberFormat="1" applyFont="1" applyFill="1" applyBorder="1" applyAlignment="1" applyProtection="1">
      <alignment horizontal="left" vertical="center"/>
      <protection locked="0"/>
    </xf>
    <xf numFmtId="166" fontId="27" fillId="10" borderId="0" xfId="0" applyNumberFormat="1" applyFont="1" applyFill="1" applyAlignment="1" applyProtection="1">
      <alignment vertical="center"/>
      <protection locked="0"/>
    </xf>
    <xf numFmtId="0" fontId="26" fillId="10" borderId="35" xfId="0" applyFont="1" applyFill="1" applyBorder="1" applyAlignment="1">
      <alignment horizontal="center" vertical="center" wrapText="1"/>
    </xf>
    <xf numFmtId="0" fontId="26" fillId="10" borderId="37" xfId="0" applyFont="1" applyFill="1" applyBorder="1" applyAlignment="1">
      <alignment horizontal="center" vertical="center" wrapText="1"/>
    </xf>
    <xf numFmtId="0" fontId="26" fillId="9" borderId="29" xfId="0" applyFont="1" applyFill="1" applyBorder="1" applyAlignment="1">
      <alignment horizontal="left" vertical="center"/>
    </xf>
    <xf numFmtId="0" fontId="13" fillId="9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24" fillId="9" borderId="0" xfId="0" applyFont="1" applyFill="1" applyAlignment="1">
      <alignment vertical="center"/>
    </xf>
    <xf numFmtId="166" fontId="27" fillId="11" borderId="23" xfId="0" applyNumberFormat="1" applyFont="1" applyFill="1" applyBorder="1" applyAlignment="1" applyProtection="1">
      <alignment horizontal="center" vertical="center" wrapText="1"/>
      <protection locked="0"/>
    </xf>
    <xf numFmtId="0" fontId="13" fillId="10" borderId="0" xfId="0" applyFont="1" applyFill="1" applyAlignment="1" applyProtection="1">
      <alignment vertical="center"/>
      <protection locked="0"/>
    </xf>
    <xf numFmtId="0" fontId="26" fillId="0" borderId="21" xfId="0" applyFont="1" applyBorder="1" applyAlignment="1">
      <alignment horizontal="left" vertical="center" wrapText="1"/>
    </xf>
    <xf numFmtId="0" fontId="26" fillId="0" borderId="29" xfId="0" applyFont="1" applyBorder="1" applyAlignment="1">
      <alignment horizontal="left" vertical="center" wrapText="1"/>
    </xf>
    <xf numFmtId="0" fontId="26" fillId="0" borderId="32" xfId="0" applyFont="1" applyBorder="1" applyAlignment="1">
      <alignment horizontal="left" vertical="center" wrapText="1"/>
    </xf>
    <xf numFmtId="164" fontId="27" fillId="0" borderId="22" xfId="0" applyNumberFormat="1" applyFont="1" applyBorder="1" applyAlignment="1">
      <alignment horizontal="right" vertical="center" wrapText="1"/>
    </xf>
    <xf numFmtId="168" fontId="27" fillId="11" borderId="22" xfId="0" applyNumberFormat="1" applyFont="1" applyFill="1" applyBorder="1" applyAlignment="1" applyProtection="1">
      <alignment horizontal="right" vertical="center" wrapText="1"/>
      <protection locked="0"/>
    </xf>
    <xf numFmtId="165" fontId="13" fillId="0" borderId="0" xfId="0" applyNumberFormat="1" applyFont="1" applyAlignment="1" applyProtection="1">
      <alignment vertical="center"/>
      <protection locked="0"/>
    </xf>
    <xf numFmtId="164" fontId="27" fillId="0" borderId="23" xfId="0" applyNumberFormat="1" applyFont="1" applyBorder="1" applyAlignment="1">
      <alignment horizontal="right" vertical="center" wrapText="1"/>
    </xf>
    <xf numFmtId="168" fontId="27" fillId="11" borderId="23" xfId="0" applyNumberFormat="1" applyFont="1" applyFill="1" applyBorder="1" applyAlignment="1" applyProtection="1">
      <alignment horizontal="right" vertical="center" wrapText="1"/>
      <protection locked="0"/>
    </xf>
    <xf numFmtId="164" fontId="26" fillId="0" borderId="22" xfId="0" applyNumberFormat="1" applyFont="1" applyBorder="1" applyAlignment="1">
      <alignment horizontal="right" vertical="center" wrapText="1"/>
    </xf>
    <xf numFmtId="164" fontId="26" fillId="0" borderId="36" xfId="0" applyNumberFormat="1" applyFont="1" applyBorder="1" applyAlignment="1">
      <alignment horizontal="right" vertical="center" wrapText="1"/>
    </xf>
    <xf numFmtId="168" fontId="26" fillId="0" borderId="36" xfId="0" applyNumberFormat="1" applyFont="1" applyBorder="1" applyAlignment="1">
      <alignment horizontal="right" vertical="center" wrapText="1"/>
    </xf>
    <xf numFmtId="164" fontId="26" fillId="0" borderId="25" xfId="0" applyNumberFormat="1" applyFont="1" applyBorder="1" applyAlignment="1">
      <alignment horizontal="right" vertical="center" wrapText="1"/>
    </xf>
    <xf numFmtId="164" fontId="26" fillId="8" borderId="26" xfId="0" applyNumberFormat="1" applyFont="1" applyFill="1" applyBorder="1" applyAlignment="1">
      <alignment horizontal="right" vertical="center" wrapText="1"/>
    </xf>
    <xf numFmtId="168" fontId="26" fillId="8" borderId="26" xfId="0" applyNumberFormat="1" applyFont="1" applyFill="1" applyBorder="1" applyAlignment="1">
      <alignment horizontal="right" vertical="center" wrapText="1"/>
    </xf>
    <xf numFmtId="164" fontId="27" fillId="8" borderId="23" xfId="0" applyNumberFormat="1" applyFont="1" applyFill="1" applyBorder="1" applyAlignment="1">
      <alignment horizontal="right" vertical="center" wrapText="1"/>
    </xf>
    <xf numFmtId="168" fontId="27" fillId="8" borderId="32" xfId="0" applyNumberFormat="1" applyFont="1" applyFill="1" applyBorder="1" applyAlignment="1">
      <alignment horizontal="right" vertical="center" wrapText="1"/>
    </xf>
    <xf numFmtId="164" fontId="26" fillId="8" borderId="41" xfId="0" applyNumberFormat="1" applyFont="1" applyFill="1" applyBorder="1" applyAlignment="1">
      <alignment horizontal="right" vertical="center" wrapText="1"/>
    </xf>
    <xf numFmtId="168" fontId="26" fillId="11" borderId="41" xfId="2" applyNumberFormat="1" applyFont="1" applyFill="1" applyBorder="1" applyAlignment="1" applyProtection="1">
      <alignment horizontal="right" vertical="center" wrapText="1"/>
    </xf>
    <xf numFmtId="44" fontId="13" fillId="11" borderId="32" xfId="2" applyFont="1" applyFill="1" applyBorder="1" applyAlignment="1" applyProtection="1">
      <alignment vertical="center"/>
      <protection locked="0"/>
    </xf>
    <xf numFmtId="168" fontId="26" fillId="0" borderId="26" xfId="0" applyNumberFormat="1" applyFont="1" applyBorder="1" applyAlignment="1">
      <alignment horizontal="right" vertical="center" wrapText="1"/>
    </xf>
    <xf numFmtId="0" fontId="27" fillId="0" borderId="32" xfId="0" applyFont="1" applyBorder="1" applyAlignment="1">
      <alignment horizontal="center" vertical="center" wrapText="1"/>
    </xf>
    <xf numFmtId="0" fontId="13" fillId="9" borderId="35" xfId="0" applyFont="1" applyFill="1" applyBorder="1" applyAlignment="1">
      <alignment vertical="center"/>
    </xf>
    <xf numFmtId="0" fontId="13" fillId="9" borderId="37" xfId="0" applyFont="1" applyFill="1" applyBorder="1" applyAlignment="1">
      <alignment vertical="center"/>
    </xf>
    <xf numFmtId="0" fontId="13" fillId="9" borderId="0" xfId="0" applyFont="1" applyFill="1" applyAlignment="1">
      <alignment vertical="center"/>
    </xf>
    <xf numFmtId="0" fontId="13" fillId="9" borderId="26" xfId="0" applyFont="1" applyFill="1" applyBorder="1" applyAlignment="1">
      <alignment vertical="center"/>
    </xf>
    <xf numFmtId="166" fontId="25" fillId="9" borderId="35" xfId="0" applyNumberFormat="1" applyFont="1" applyFill="1" applyBorder="1" applyAlignment="1">
      <alignment horizontal="left" vertical="center"/>
    </xf>
    <xf numFmtId="166" fontId="27" fillId="9" borderId="0" xfId="0" applyNumberFormat="1" applyFont="1" applyFill="1" applyAlignment="1">
      <alignment vertical="center"/>
    </xf>
    <xf numFmtId="0" fontId="13" fillId="0" borderId="24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4" fontId="15" fillId="0" borderId="36" xfId="0" applyNumberFormat="1" applyFont="1" applyBorder="1" applyAlignment="1">
      <alignment vertical="center"/>
    </xf>
    <xf numFmtId="9" fontId="15" fillId="0" borderId="32" xfId="3" applyFont="1" applyBorder="1" applyAlignment="1" applyProtection="1">
      <alignment vertical="center"/>
    </xf>
    <xf numFmtId="0" fontId="13" fillId="0" borderId="28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36" xfId="0" applyFont="1" applyBorder="1" applyAlignment="1">
      <alignment vertical="center"/>
    </xf>
    <xf numFmtId="0" fontId="13" fillId="0" borderId="34" xfId="0" applyFont="1" applyBorder="1" applyAlignment="1">
      <alignment vertical="center"/>
    </xf>
    <xf numFmtId="0" fontId="13" fillId="0" borderId="35" xfId="0" applyFont="1" applyBorder="1" applyAlignment="1">
      <alignment vertical="center"/>
    </xf>
    <xf numFmtId="0" fontId="15" fillId="0" borderId="35" xfId="0" applyFont="1" applyBorder="1" applyAlignment="1">
      <alignment horizontal="right" vertical="center"/>
    </xf>
    <xf numFmtId="0" fontId="30" fillId="0" borderId="0" xfId="0" applyFont="1" applyAlignment="1">
      <alignment vertical="center"/>
    </xf>
    <xf numFmtId="166" fontId="25" fillId="10" borderId="35" xfId="0" applyNumberFormat="1" applyFont="1" applyFill="1" applyBorder="1" applyAlignment="1">
      <alignment horizontal="left" vertical="center"/>
    </xf>
    <xf numFmtId="166" fontId="27" fillId="10" borderId="0" xfId="0" applyNumberFormat="1" applyFont="1" applyFill="1" applyAlignment="1">
      <alignment vertical="center"/>
    </xf>
    <xf numFmtId="0" fontId="13" fillId="10" borderId="0" xfId="0" applyFont="1" applyFill="1" applyAlignment="1">
      <alignment vertical="center"/>
    </xf>
    <xf numFmtId="167" fontId="27" fillId="0" borderId="22" xfId="1" applyNumberFormat="1" applyFont="1" applyFill="1" applyBorder="1" applyAlignment="1" applyProtection="1">
      <alignment horizontal="right" vertical="center" wrapText="1"/>
    </xf>
    <xf numFmtId="167" fontId="27" fillId="0" borderId="28" xfId="1" applyNumberFormat="1" applyFont="1" applyFill="1" applyBorder="1" applyAlignment="1" applyProtection="1">
      <alignment horizontal="right" vertical="center" wrapText="1"/>
    </xf>
    <xf numFmtId="164" fontId="27" fillId="9" borderId="22" xfId="0" applyNumberFormat="1" applyFont="1" applyFill="1" applyBorder="1" applyAlignment="1">
      <alignment vertical="center"/>
    </xf>
    <xf numFmtId="164" fontId="27" fillId="9" borderId="23" xfId="0" applyNumberFormat="1" applyFont="1" applyFill="1" applyBorder="1" applyAlignment="1">
      <alignment vertical="center"/>
    </xf>
    <xf numFmtId="167" fontId="27" fillId="0" borderId="28" xfId="0" applyNumberFormat="1" applyFont="1" applyBorder="1" applyAlignment="1">
      <alignment horizontal="right" vertical="center" wrapText="1"/>
    </xf>
    <xf numFmtId="167" fontId="27" fillId="0" borderId="21" xfId="0" applyNumberFormat="1" applyFont="1" applyBorder="1" applyAlignment="1">
      <alignment horizontal="right" vertical="center" wrapText="1"/>
    </xf>
    <xf numFmtId="164" fontId="27" fillId="9" borderId="23" xfId="0" applyNumberFormat="1" applyFont="1" applyFill="1" applyBorder="1" applyAlignment="1">
      <alignment horizontal="right" vertical="center" wrapText="1"/>
    </xf>
    <xf numFmtId="164" fontId="27" fillId="9" borderId="23" xfId="0" applyNumberFormat="1" applyFont="1" applyFill="1" applyBorder="1" applyAlignment="1">
      <alignment horizontal="right" vertical="center"/>
    </xf>
    <xf numFmtId="0" fontId="13" fillId="9" borderId="4" xfId="0" applyFont="1" applyFill="1" applyBorder="1" applyAlignment="1">
      <alignment vertical="center"/>
    </xf>
    <xf numFmtId="0" fontId="13" fillId="9" borderId="36" xfId="0" applyFont="1" applyFill="1" applyBorder="1" applyAlignment="1">
      <alignment vertical="center"/>
    </xf>
    <xf numFmtId="49" fontId="27" fillId="0" borderId="23" xfId="0" applyNumberFormat="1" applyFont="1" applyBorder="1" applyAlignment="1">
      <alignment horizontal="left" vertical="center" wrapText="1"/>
    </xf>
    <xf numFmtId="9" fontId="27" fillId="0" borderId="23" xfId="3" applyFont="1" applyBorder="1" applyAlignment="1" applyProtection="1">
      <alignment horizontal="left" vertical="center" wrapText="1"/>
    </xf>
    <xf numFmtId="3" fontId="27" fillId="0" borderId="23" xfId="1" applyNumberFormat="1" applyFont="1" applyBorder="1" applyAlignment="1" applyProtection="1">
      <alignment horizontal="left" vertical="center" wrapText="1"/>
    </xf>
    <xf numFmtId="9" fontId="27" fillId="0" borderId="23" xfId="0" applyNumberFormat="1" applyFont="1" applyBorder="1" applyAlignment="1">
      <alignment horizontal="left" vertical="center" wrapText="1"/>
    </xf>
    <xf numFmtId="3" fontId="27" fillId="0" borderId="23" xfId="0" applyNumberFormat="1" applyFont="1" applyBorder="1" applyAlignment="1">
      <alignment horizontal="left" vertical="center" wrapText="1"/>
    </xf>
    <xf numFmtId="0" fontId="23" fillId="9" borderId="34" xfId="0" applyFont="1" applyFill="1" applyBorder="1" applyAlignment="1">
      <alignment horizontal="right"/>
    </xf>
    <xf numFmtId="0" fontId="6" fillId="9" borderId="29" xfId="0" applyFont="1" applyFill="1" applyBorder="1" applyAlignment="1">
      <alignment horizontal="left"/>
    </xf>
    <xf numFmtId="0" fontId="28" fillId="9" borderId="24" xfId="0" applyFont="1" applyFill="1" applyBorder="1" applyAlignment="1">
      <alignment horizontal="right"/>
    </xf>
    <xf numFmtId="0" fontId="20" fillId="9" borderId="29" xfId="0" applyFont="1" applyFill="1" applyBorder="1"/>
    <xf numFmtId="0" fontId="23" fillId="9" borderId="24" xfId="0" applyFont="1" applyFill="1" applyBorder="1" applyAlignment="1">
      <alignment horizontal="right"/>
    </xf>
    <xf numFmtId="0" fontId="23" fillId="9" borderId="29" xfId="0" applyFont="1" applyFill="1" applyBorder="1" applyAlignment="1">
      <alignment horizontal="left"/>
    </xf>
    <xf numFmtId="0" fontId="23" fillId="9" borderId="0" xfId="0" applyFont="1" applyFill="1" applyAlignment="1">
      <alignment horizontal="right"/>
    </xf>
    <xf numFmtId="0" fontId="23" fillId="9" borderId="35" xfId="0" applyFont="1" applyFill="1" applyBorder="1" applyAlignment="1">
      <alignment horizontal="left"/>
    </xf>
    <xf numFmtId="0" fontId="23" fillId="9" borderId="0" xfId="0" applyFont="1" applyFill="1" applyAlignment="1">
      <alignment horizontal="right" wrapText="1"/>
    </xf>
    <xf numFmtId="166" fontId="6" fillId="9" borderId="4" xfId="0" applyNumberFormat="1" applyFont="1" applyFill="1" applyBorder="1" applyAlignment="1">
      <alignment horizontal="left"/>
    </xf>
    <xf numFmtId="166" fontId="6" fillId="9" borderId="35" xfId="0" applyNumberFormat="1" applyFont="1" applyFill="1" applyBorder="1" applyAlignment="1">
      <alignment horizontal="left"/>
    </xf>
    <xf numFmtId="164" fontId="26" fillId="8" borderId="23" xfId="0" applyNumberFormat="1" applyFont="1" applyFill="1" applyBorder="1" applyAlignment="1">
      <alignment horizontal="right" vertical="center" wrapText="1"/>
    </xf>
    <xf numFmtId="164" fontId="26" fillId="8" borderId="32" xfId="0" applyNumberFormat="1" applyFont="1" applyFill="1" applyBorder="1" applyAlignment="1">
      <alignment horizontal="right" vertical="center" wrapText="1"/>
    </xf>
    <xf numFmtId="168" fontId="26" fillId="8" borderId="32" xfId="0" applyNumberFormat="1" applyFont="1" applyFill="1" applyBorder="1" applyAlignment="1">
      <alignment horizontal="right" vertical="center" wrapText="1"/>
    </xf>
    <xf numFmtId="0" fontId="26" fillId="11" borderId="23" xfId="0" applyFont="1" applyFill="1" applyBorder="1" applyAlignment="1">
      <alignment horizontal="center" vertical="center" wrapText="1"/>
    </xf>
    <xf numFmtId="166" fontId="27" fillId="11" borderId="23" xfId="0" applyNumberFormat="1" applyFont="1" applyFill="1" applyBorder="1" applyAlignment="1">
      <alignment horizontal="center" vertical="center" wrapText="1"/>
    </xf>
    <xf numFmtId="44" fontId="13" fillId="11" borderId="36" xfId="2" applyFont="1" applyFill="1" applyBorder="1" applyAlignment="1" applyProtection="1">
      <alignment vertical="center"/>
      <protection locked="0"/>
    </xf>
    <xf numFmtId="49" fontId="27" fillId="0" borderId="23" xfId="0" applyNumberFormat="1" applyFont="1" applyBorder="1" applyAlignment="1" applyProtection="1">
      <alignment horizontal="left" vertical="center" wrapText="1"/>
      <protection locked="0"/>
    </xf>
    <xf numFmtId="44" fontId="13" fillId="11" borderId="36" xfId="2" applyFont="1" applyFill="1" applyBorder="1" applyAlignment="1" applyProtection="1">
      <alignment vertical="center"/>
    </xf>
    <xf numFmtId="44" fontId="13" fillId="11" borderId="32" xfId="2" applyFont="1" applyFill="1" applyBorder="1" applyAlignment="1" applyProtection="1">
      <alignment vertical="center"/>
    </xf>
    <xf numFmtId="168" fontId="26" fillId="9" borderId="41" xfId="2" applyNumberFormat="1" applyFont="1" applyFill="1" applyBorder="1" applyAlignment="1" applyProtection="1">
      <alignment horizontal="right" vertical="center" wrapText="1"/>
    </xf>
    <xf numFmtId="0" fontId="11" fillId="11" borderId="47" xfId="0" applyFont="1" applyFill="1" applyBorder="1"/>
    <xf numFmtId="0" fontId="11" fillId="11" borderId="48" xfId="0" applyFont="1" applyFill="1" applyBorder="1"/>
    <xf numFmtId="0" fontId="11" fillId="11" borderId="49" xfId="0" applyFont="1" applyFill="1" applyBorder="1"/>
    <xf numFmtId="0" fontId="10" fillId="0" borderId="38" xfId="0" applyFont="1" applyBorder="1"/>
    <xf numFmtId="0" fontId="10" fillId="0" borderId="39" xfId="0" applyFont="1" applyBorder="1"/>
    <xf numFmtId="0" fontId="10" fillId="0" borderId="51" xfId="0" applyFont="1" applyBorder="1"/>
    <xf numFmtId="0" fontId="10" fillId="0" borderId="29" xfId="0" applyFont="1" applyBorder="1"/>
    <xf numFmtId="0" fontId="10" fillId="0" borderId="53" xfId="0" applyFont="1" applyBorder="1"/>
    <xf numFmtId="0" fontId="10" fillId="0" borderId="54" xfId="0" applyFont="1" applyBorder="1"/>
    <xf numFmtId="44" fontId="10" fillId="0" borderId="50" xfId="2" applyFont="1" applyBorder="1" applyProtection="1"/>
    <xf numFmtId="44" fontId="10" fillId="0" borderId="52" xfId="2" applyFont="1" applyBorder="1" applyProtection="1"/>
    <xf numFmtId="44" fontId="10" fillId="0" borderId="55" xfId="2" applyFont="1" applyBorder="1" applyProtection="1"/>
    <xf numFmtId="0" fontId="10" fillId="11" borderId="48" xfId="0" applyFont="1" applyFill="1" applyBorder="1"/>
    <xf numFmtId="0" fontId="10" fillId="11" borderId="49" xfId="0" applyFont="1" applyFill="1" applyBorder="1"/>
    <xf numFmtId="0" fontId="10" fillId="0" borderId="44" xfId="0" applyFont="1" applyBorder="1"/>
    <xf numFmtId="0" fontId="10" fillId="0" borderId="35" xfId="0" applyFont="1" applyBorder="1"/>
    <xf numFmtId="44" fontId="10" fillId="0" borderId="9" xfId="2" applyFont="1" applyBorder="1" applyProtection="1"/>
    <xf numFmtId="0" fontId="10" fillId="0" borderId="19" xfId="0" applyFont="1" applyBorder="1"/>
    <xf numFmtId="0" fontId="11" fillId="0" borderId="18" xfId="0" applyFont="1" applyBorder="1"/>
    <xf numFmtId="0" fontId="11" fillId="0" borderId="19" xfId="0" applyFont="1" applyBorder="1"/>
    <xf numFmtId="44" fontId="11" fillId="0" borderId="20" xfId="0" applyNumberFormat="1" applyFont="1" applyBorder="1"/>
    <xf numFmtId="0" fontId="11" fillId="0" borderId="53" xfId="0" applyFont="1" applyBorder="1"/>
    <xf numFmtId="0" fontId="11" fillId="0" borderId="54" xfId="0" applyFont="1" applyBorder="1"/>
    <xf numFmtId="44" fontId="11" fillId="0" borderId="55" xfId="2" applyFont="1" applyBorder="1" applyProtection="1"/>
    <xf numFmtId="44" fontId="11" fillId="0" borderId="20" xfId="2" applyFont="1" applyBorder="1" applyProtection="1"/>
    <xf numFmtId="0" fontId="11" fillId="0" borderId="19" xfId="0" applyFont="1" applyBorder="1" applyAlignment="1">
      <alignment horizontal="right"/>
    </xf>
    <xf numFmtId="0" fontId="10" fillId="0" borderId="19" xfId="0" applyFont="1" applyBorder="1" applyAlignment="1">
      <alignment horizontal="right"/>
    </xf>
    <xf numFmtId="0" fontId="10" fillId="11" borderId="48" xfId="0" applyFont="1" applyFill="1" applyBorder="1" applyAlignment="1">
      <alignment horizontal="right"/>
    </xf>
    <xf numFmtId="0" fontId="10" fillId="0" borderId="29" xfId="0" applyFont="1" applyBorder="1" applyAlignment="1">
      <alignment horizontal="right"/>
    </xf>
    <xf numFmtId="0" fontId="10" fillId="0" borderId="54" xfId="0" applyFont="1" applyBorder="1" applyAlignment="1">
      <alignment horizontal="right"/>
    </xf>
    <xf numFmtId="0" fontId="11" fillId="0" borderId="54" xfId="0" applyFont="1" applyBorder="1" applyAlignment="1">
      <alignment horizontal="right"/>
    </xf>
    <xf numFmtId="0" fontId="31" fillId="0" borderId="0" xfId="0" applyFont="1" applyAlignment="1">
      <alignment vertical="top" wrapText="1"/>
    </xf>
    <xf numFmtId="168" fontId="15" fillId="0" borderId="36" xfId="0" applyNumberFormat="1" applyFont="1" applyBorder="1" applyAlignment="1" applyProtection="1">
      <alignment vertical="center"/>
      <protection locked="0"/>
    </xf>
    <xf numFmtId="43" fontId="27" fillId="0" borderId="22" xfId="1" applyFont="1" applyFill="1" applyBorder="1" applyAlignment="1" applyProtection="1">
      <alignment horizontal="right" vertical="center" wrapText="1"/>
    </xf>
    <xf numFmtId="43" fontId="27" fillId="0" borderId="28" xfId="1" applyFont="1" applyFill="1" applyBorder="1" applyAlignment="1" applyProtection="1">
      <alignment horizontal="right" vertical="center" wrapText="1"/>
    </xf>
    <xf numFmtId="44" fontId="13" fillId="0" borderId="37" xfId="2" applyFont="1" applyFill="1" applyBorder="1" applyAlignment="1" applyProtection="1">
      <alignment vertical="center"/>
      <protection locked="0"/>
    </xf>
    <xf numFmtId="0" fontId="17" fillId="0" borderId="0" xfId="0" applyFont="1" applyAlignment="1">
      <alignment vertical="top"/>
    </xf>
    <xf numFmtId="0" fontId="17" fillId="0" borderId="8" xfId="0" applyFont="1" applyBorder="1" applyAlignment="1">
      <alignment vertical="top"/>
    </xf>
    <xf numFmtId="0" fontId="16" fillId="0" borderId="44" xfId="0" applyFont="1" applyBorder="1" applyAlignment="1">
      <alignment horizontal="left" vertical="top"/>
    </xf>
    <xf numFmtId="0" fontId="12" fillId="0" borderId="35" xfId="0" applyFont="1" applyBorder="1" applyAlignment="1">
      <alignment horizontal="centerContinuous" vertical="top"/>
    </xf>
    <xf numFmtId="0" fontId="17" fillId="0" borderId="35" xfId="0" applyFont="1" applyBorder="1" applyAlignment="1">
      <alignment vertical="top"/>
    </xf>
    <xf numFmtId="0" fontId="17" fillId="0" borderId="45" xfId="0" applyFont="1" applyBorder="1" applyAlignment="1">
      <alignment vertical="top"/>
    </xf>
    <xf numFmtId="0" fontId="12" fillId="0" borderId="35" xfId="0" applyFont="1" applyBorder="1" applyAlignment="1">
      <alignment horizontal="left" vertical="top"/>
    </xf>
    <xf numFmtId="0" fontId="12" fillId="0" borderId="35" xfId="0" applyFont="1" applyBorder="1" applyAlignment="1">
      <alignment horizontal="center" vertical="top"/>
    </xf>
    <xf numFmtId="0" fontId="13" fillId="0" borderId="0" xfId="0" applyFont="1" applyAlignment="1">
      <alignment vertical="top"/>
    </xf>
    <xf numFmtId="0" fontId="16" fillId="0" borderId="34" xfId="0" applyFont="1" applyBorder="1" applyAlignment="1">
      <alignment horizontal="left" vertical="top"/>
    </xf>
    <xf numFmtId="0" fontId="13" fillId="0" borderId="35" xfId="0" applyFont="1" applyBorder="1" applyAlignment="1">
      <alignment vertical="top"/>
    </xf>
    <xf numFmtId="0" fontId="12" fillId="0" borderId="37" xfId="0" applyFont="1" applyBorder="1" applyAlignment="1">
      <alignment horizontal="center" vertical="top"/>
    </xf>
    <xf numFmtId="0" fontId="16" fillId="0" borderId="35" xfId="0" applyFont="1" applyBorder="1" applyAlignment="1">
      <alignment horizontal="left" vertical="top"/>
    </xf>
    <xf numFmtId="0" fontId="12" fillId="0" borderId="45" xfId="0" applyFont="1" applyBorder="1" applyAlignment="1">
      <alignment horizontal="center" vertical="top"/>
    </xf>
    <xf numFmtId="0" fontId="16" fillId="0" borderId="2" xfId="0" applyFont="1" applyBorder="1" applyAlignment="1">
      <alignment horizontal="left" vertical="top"/>
    </xf>
    <xf numFmtId="0" fontId="12" fillId="0" borderId="9" xfId="0" applyFont="1" applyBorder="1" applyAlignment="1">
      <alignment horizontal="center" vertical="top"/>
    </xf>
    <xf numFmtId="0" fontId="17" fillId="0" borderId="0" xfId="0" applyFont="1" applyAlignment="1">
      <alignment horizontal="right" vertical="top"/>
    </xf>
    <xf numFmtId="0" fontId="17" fillId="12" borderId="4" xfId="0" applyFont="1" applyFill="1" applyBorder="1" applyAlignment="1">
      <alignment horizontal="center" vertical="top"/>
    </xf>
    <xf numFmtId="0" fontId="17" fillId="0" borderId="46" xfId="0" applyFont="1" applyBorder="1" applyAlignment="1">
      <alignment horizontal="left" vertical="top"/>
    </xf>
    <xf numFmtId="0" fontId="17" fillId="0" borderId="27" xfId="0" applyFont="1" applyBorder="1" applyAlignment="1">
      <alignment horizontal="right" vertical="top"/>
    </xf>
    <xf numFmtId="0" fontId="21" fillId="0" borderId="27" xfId="0" applyFont="1" applyBorder="1" applyAlignment="1">
      <alignment horizontal="left" vertical="top"/>
    </xf>
    <xf numFmtId="0" fontId="17" fillId="0" borderId="43" xfId="0" applyFont="1" applyBorder="1" applyAlignment="1">
      <alignment horizontal="left" vertical="top"/>
    </xf>
    <xf numFmtId="0" fontId="20" fillId="0" borderId="0" xfId="0" applyFont="1"/>
    <xf numFmtId="14" fontId="23" fillId="0" borderId="0" xfId="0" applyNumberFormat="1" applyFont="1" applyAlignment="1">
      <alignment horizontal="left"/>
    </xf>
    <xf numFmtId="0" fontId="20" fillId="0" borderId="0" xfId="0" applyFont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14" borderId="22" xfId="0" applyFont="1" applyFill="1" applyBorder="1" applyAlignment="1">
      <alignment horizontal="center" vertical="center" wrapText="1"/>
    </xf>
    <xf numFmtId="0" fontId="23" fillId="14" borderId="4" xfId="0" applyFont="1" applyFill="1" applyBorder="1" applyAlignment="1">
      <alignment horizontal="center" vertical="center" wrapText="1"/>
    </xf>
    <xf numFmtId="0" fontId="23" fillId="15" borderId="22" xfId="0" applyFont="1" applyFill="1" applyBorder="1" applyAlignment="1">
      <alignment horizontal="center" vertical="center" wrapText="1"/>
    </xf>
    <xf numFmtId="0" fontId="23" fillId="15" borderId="4" xfId="0" applyFont="1" applyFill="1" applyBorder="1" applyAlignment="1">
      <alignment horizontal="center" vertical="center" wrapText="1"/>
    </xf>
    <xf numFmtId="0" fontId="23" fillId="16" borderId="22" xfId="0" applyFont="1" applyFill="1" applyBorder="1" applyAlignment="1">
      <alignment horizontal="center" vertical="center" wrapText="1"/>
    </xf>
    <xf numFmtId="0" fontId="23" fillId="13" borderId="22" xfId="0" applyFont="1" applyFill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right"/>
    </xf>
    <xf numFmtId="164" fontId="20" fillId="14" borderId="23" xfId="0" applyNumberFormat="1" applyFont="1" applyFill="1" applyBorder="1"/>
    <xf numFmtId="164" fontId="20" fillId="15" borderId="23" xfId="0" applyNumberFormat="1" applyFont="1" applyFill="1" applyBorder="1"/>
    <xf numFmtId="164" fontId="20" fillId="16" borderId="23" xfId="0" applyNumberFormat="1" applyFont="1" applyFill="1" applyBorder="1"/>
    <xf numFmtId="164" fontId="20" fillId="13" borderId="23" xfId="0" applyNumberFormat="1" applyFont="1" applyFill="1" applyBorder="1"/>
    <xf numFmtId="164" fontId="34" fillId="13" borderId="23" xfId="0" applyNumberFormat="1" applyFont="1" applyFill="1" applyBorder="1"/>
    <xf numFmtId="164" fontId="20" fillId="0" borderId="23" xfId="0" applyNumberFormat="1" applyFont="1" applyBorder="1"/>
    <xf numFmtId="164" fontId="34" fillId="14" borderId="23" xfId="0" applyNumberFormat="1" applyFont="1" applyFill="1" applyBorder="1"/>
    <xf numFmtId="164" fontId="34" fillId="15" borderId="23" xfId="0" applyNumberFormat="1" applyFont="1" applyFill="1" applyBorder="1"/>
    <xf numFmtId="164" fontId="34" fillId="16" borderId="23" xfId="0" applyNumberFormat="1" applyFont="1" applyFill="1" applyBorder="1"/>
    <xf numFmtId="0" fontId="5" fillId="0" borderId="23" xfId="0" applyFont="1" applyBorder="1" applyAlignment="1">
      <alignment horizontal="right"/>
    </xf>
    <xf numFmtId="0" fontId="34" fillId="0" borderId="30" xfId="0" applyFont="1" applyBorder="1" applyAlignment="1">
      <alignment horizontal="right"/>
    </xf>
    <xf numFmtId="164" fontId="5" fillId="14" borderId="31" xfId="0" applyNumberFormat="1" applyFont="1" applyFill="1" applyBorder="1"/>
    <xf numFmtId="164" fontId="34" fillId="15" borderId="31" xfId="0" applyNumberFormat="1" applyFont="1" applyFill="1" applyBorder="1"/>
    <xf numFmtId="164" fontId="34" fillId="16" borderId="31" xfId="0" applyNumberFormat="1" applyFont="1" applyFill="1" applyBorder="1"/>
    <xf numFmtId="164" fontId="34" fillId="13" borderId="31" xfId="0" applyNumberFormat="1" applyFont="1" applyFill="1" applyBorder="1"/>
    <xf numFmtId="164" fontId="5" fillId="0" borderId="31" xfId="0" applyNumberFormat="1" applyFont="1" applyBorder="1"/>
    <xf numFmtId="0" fontId="35" fillId="0" borderId="0" xfId="0" applyFont="1"/>
    <xf numFmtId="0" fontId="36" fillId="0" borderId="0" xfId="0" applyFont="1" applyAlignment="1">
      <alignment horizontal="right"/>
    </xf>
    <xf numFmtId="164" fontId="36" fillId="0" borderId="0" xfId="0" applyNumberFormat="1" applyFont="1"/>
    <xf numFmtId="10" fontId="5" fillId="0" borderId="0" xfId="0" applyNumberFormat="1" applyFont="1"/>
    <xf numFmtId="10" fontId="36" fillId="0" borderId="0" xfId="0" applyNumberFormat="1" applyFont="1"/>
    <xf numFmtId="0" fontId="36" fillId="0" borderId="0" xfId="0" applyFont="1"/>
    <xf numFmtId="0" fontId="23" fillId="0" borderId="11" xfId="0" applyFont="1" applyBorder="1" applyAlignment="1" applyProtection="1">
      <alignment vertical="center" wrapText="1"/>
      <protection locked="0"/>
    </xf>
    <xf numFmtId="0" fontId="20" fillId="0" borderId="0" xfId="0" applyFont="1" applyAlignment="1">
      <alignment horizontal="center" vertical="center"/>
    </xf>
    <xf numFmtId="164" fontId="20" fillId="14" borderId="23" xfId="0" applyNumberFormat="1" applyFont="1" applyFill="1" applyBorder="1" applyAlignment="1">
      <alignment horizontal="center" vertical="center"/>
    </xf>
    <xf numFmtId="164" fontId="28" fillId="14" borderId="23" xfId="0" applyNumberFormat="1" applyFont="1" applyFill="1" applyBorder="1" applyAlignment="1">
      <alignment horizontal="center" vertical="center"/>
    </xf>
    <xf numFmtId="164" fontId="37" fillId="15" borderId="23" xfId="0" applyNumberFormat="1" applyFont="1" applyFill="1" applyBorder="1" applyAlignment="1">
      <alignment horizontal="center" vertical="center"/>
    </xf>
    <xf numFmtId="164" fontId="37" fillId="16" borderId="23" xfId="0" applyNumberFormat="1" applyFont="1" applyFill="1" applyBorder="1" applyAlignment="1">
      <alignment horizontal="center" vertical="center"/>
    </xf>
    <xf numFmtId="164" fontId="37" fillId="13" borderId="23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44" fontId="28" fillId="0" borderId="11" xfId="2" applyFont="1" applyFill="1" applyBorder="1" applyAlignment="1"/>
    <xf numFmtId="0" fontId="5" fillId="0" borderId="0" xfId="0" applyFont="1"/>
    <xf numFmtId="0" fontId="23" fillId="0" borderId="0" xfId="0" applyFont="1" applyAlignment="1">
      <alignment vertical="top"/>
    </xf>
    <xf numFmtId="10" fontId="28" fillId="0" borderId="0" xfId="3" applyNumberFormat="1" applyFont="1" applyFill="1" applyAlignment="1" applyProtection="1">
      <alignment vertical="top"/>
    </xf>
    <xf numFmtId="0" fontId="23" fillId="7" borderId="4" xfId="0" applyFont="1" applyFill="1" applyBorder="1" applyAlignment="1">
      <alignment vertical="top"/>
    </xf>
    <xf numFmtId="0" fontId="5" fillId="7" borderId="4" xfId="0" applyFont="1" applyFill="1" applyBorder="1"/>
    <xf numFmtId="0" fontId="20" fillId="0" borderId="0" xfId="0" applyFont="1" applyAlignment="1">
      <alignment horizontal="right" vertical="top"/>
    </xf>
    <xf numFmtId="0" fontId="23" fillId="0" borderId="0" xfId="0" applyFont="1" applyAlignment="1">
      <alignment vertical="top" wrapText="1"/>
    </xf>
    <xf numFmtId="0" fontId="23" fillId="7" borderId="4" xfId="0" applyFont="1" applyFill="1" applyBorder="1"/>
    <xf numFmtId="164" fontId="20" fillId="14" borderId="31" xfId="0" applyNumberFormat="1" applyFont="1" applyFill="1" applyBorder="1"/>
    <xf numFmtId="164" fontId="33" fillId="15" borderId="31" xfId="0" applyNumberFormat="1" applyFont="1" applyFill="1" applyBorder="1"/>
    <xf numFmtId="164" fontId="33" fillId="14" borderId="31" xfId="0" applyNumberFormat="1" applyFont="1" applyFill="1" applyBorder="1"/>
    <xf numFmtId="169" fontId="28" fillId="14" borderId="31" xfId="0" applyNumberFormat="1" applyFont="1" applyFill="1" applyBorder="1"/>
    <xf numFmtId="169" fontId="34" fillId="15" borderId="31" xfId="0" applyNumberFormat="1" applyFont="1" applyFill="1" applyBorder="1"/>
    <xf numFmtId="169" fontId="37" fillId="15" borderId="31" xfId="0" applyNumberFormat="1" applyFont="1" applyFill="1" applyBorder="1"/>
    <xf numFmtId="169" fontId="34" fillId="16" borderId="31" xfId="0" applyNumberFormat="1" applyFont="1" applyFill="1" applyBorder="1"/>
    <xf numFmtId="169" fontId="37" fillId="16" borderId="31" xfId="0" applyNumberFormat="1" applyFont="1" applyFill="1" applyBorder="1"/>
    <xf numFmtId="169" fontId="34" fillId="13" borderId="31" xfId="0" applyNumberFormat="1" applyFont="1" applyFill="1" applyBorder="1"/>
    <xf numFmtId="169" fontId="37" fillId="13" borderId="31" xfId="0" applyNumberFormat="1" applyFont="1" applyFill="1" applyBorder="1"/>
    <xf numFmtId="0" fontId="31" fillId="0" borderId="0" xfId="0" applyFont="1" applyAlignment="1">
      <alignment horizontal="left" vertical="top" wrapText="1"/>
    </xf>
    <xf numFmtId="170" fontId="13" fillId="0" borderId="37" xfId="2" applyNumberFormat="1" applyFont="1" applyFill="1" applyBorder="1" applyAlignment="1" applyProtection="1">
      <alignment vertical="center"/>
      <protection locked="0"/>
    </xf>
    <xf numFmtId="170" fontId="13" fillId="11" borderId="36" xfId="2" applyNumberFormat="1" applyFont="1" applyFill="1" applyBorder="1" applyAlignment="1" applyProtection="1">
      <alignment vertical="center"/>
    </xf>
    <xf numFmtId="170" fontId="15" fillId="0" borderId="36" xfId="0" applyNumberFormat="1" applyFont="1" applyBorder="1" applyAlignment="1">
      <alignment vertical="center"/>
    </xf>
    <xf numFmtId="0" fontId="15" fillId="9" borderId="35" xfId="0" applyFont="1" applyFill="1" applyBorder="1"/>
    <xf numFmtId="0" fontId="23" fillId="9" borderId="29" xfId="0" applyFont="1" applyFill="1" applyBorder="1" applyAlignment="1">
      <alignment horizontal="right"/>
    </xf>
    <xf numFmtId="0" fontId="7" fillId="0" borderId="0" xfId="0" applyFont="1" applyAlignment="1">
      <alignment vertical="center"/>
    </xf>
    <xf numFmtId="7" fontId="27" fillId="0" borderId="23" xfId="1" applyNumberFormat="1" applyFont="1" applyBorder="1" applyAlignment="1" applyProtection="1">
      <alignment horizontal="left" vertical="center" wrapText="1"/>
    </xf>
    <xf numFmtId="7" fontId="27" fillId="0" borderId="22" xfId="1" applyNumberFormat="1" applyFont="1" applyFill="1" applyBorder="1" applyAlignment="1" applyProtection="1">
      <alignment horizontal="right" vertical="center" wrapText="1"/>
    </xf>
    <xf numFmtId="7" fontId="27" fillId="0" borderId="28" xfId="1" applyNumberFormat="1" applyFont="1" applyFill="1" applyBorder="1" applyAlignment="1" applyProtection="1">
      <alignment horizontal="right" vertical="center" wrapText="1"/>
    </xf>
    <xf numFmtId="7" fontId="27" fillId="11" borderId="22" xfId="0" applyNumberFormat="1" applyFont="1" applyFill="1" applyBorder="1" applyAlignment="1" applyProtection="1">
      <alignment horizontal="right" vertical="center" wrapText="1"/>
      <protection locked="0"/>
    </xf>
    <xf numFmtId="7" fontId="27" fillId="0" borderId="28" xfId="0" applyNumberFormat="1" applyFont="1" applyBorder="1" applyAlignment="1">
      <alignment horizontal="right" vertical="center" wrapText="1"/>
    </xf>
    <xf numFmtId="7" fontId="27" fillId="0" borderId="23" xfId="0" applyNumberFormat="1" applyFont="1" applyBorder="1" applyAlignment="1">
      <alignment horizontal="left" vertical="center" wrapText="1"/>
    </xf>
    <xf numFmtId="7" fontId="27" fillId="11" borderId="23" xfId="0" applyNumberFormat="1" applyFont="1" applyFill="1" applyBorder="1" applyAlignment="1" applyProtection="1">
      <alignment horizontal="right" vertical="center" wrapText="1"/>
      <protection locked="0"/>
    </xf>
    <xf numFmtId="7" fontId="27" fillId="0" borderId="21" xfId="0" applyNumberFormat="1" applyFont="1" applyBorder="1" applyAlignment="1">
      <alignment horizontal="right" vertical="center" wrapText="1"/>
    </xf>
    <xf numFmtId="7" fontId="26" fillId="0" borderId="22" xfId="0" applyNumberFormat="1" applyFont="1" applyBorder="1" applyAlignment="1">
      <alignment horizontal="right" vertical="center" wrapText="1"/>
    </xf>
    <xf numFmtId="7" fontId="27" fillId="9" borderId="23" xfId="0" applyNumberFormat="1" applyFont="1" applyFill="1" applyBorder="1" applyAlignment="1">
      <alignment horizontal="right" vertical="center" wrapText="1"/>
    </xf>
    <xf numFmtId="7" fontId="26" fillId="0" borderId="25" xfId="0" applyNumberFormat="1" applyFont="1" applyBorder="1" applyAlignment="1">
      <alignment horizontal="right" vertical="center" wrapText="1"/>
    </xf>
    <xf numFmtId="7" fontId="26" fillId="8" borderId="26" xfId="0" applyNumberFormat="1" applyFont="1" applyFill="1" applyBorder="1" applyAlignment="1">
      <alignment horizontal="right" vertical="center" wrapText="1"/>
    </xf>
    <xf numFmtId="7" fontId="26" fillId="8" borderId="23" xfId="0" applyNumberFormat="1" applyFont="1" applyFill="1" applyBorder="1" applyAlignment="1">
      <alignment horizontal="right" vertical="center" wrapText="1"/>
    </xf>
    <xf numFmtId="7" fontId="26" fillId="11" borderId="41" xfId="2" applyNumberFormat="1" applyFont="1" applyFill="1" applyBorder="1" applyAlignment="1" applyProtection="1">
      <alignment horizontal="right" vertical="center" wrapText="1"/>
    </xf>
    <xf numFmtId="7" fontId="13" fillId="11" borderId="32" xfId="2" applyNumberFormat="1" applyFont="1" applyFill="1" applyBorder="1" applyAlignment="1" applyProtection="1">
      <alignment vertical="center"/>
      <protection locked="0"/>
    </xf>
    <xf numFmtId="7" fontId="26" fillId="11" borderId="36" xfId="0" applyNumberFormat="1" applyFont="1" applyFill="1" applyBorder="1" applyAlignment="1">
      <alignment horizontal="right" vertical="center" wrapText="1"/>
    </xf>
    <xf numFmtId="7" fontId="26" fillId="11" borderId="26" xfId="0" applyNumberFormat="1" applyFont="1" applyFill="1" applyBorder="1" applyAlignment="1">
      <alignment horizontal="right" vertical="center" wrapText="1"/>
    </xf>
    <xf numFmtId="7" fontId="26" fillId="11" borderId="32" xfId="0" applyNumberFormat="1" applyFont="1" applyFill="1" applyBorder="1" applyAlignment="1">
      <alignment horizontal="right" vertical="center" wrapText="1"/>
    </xf>
    <xf numFmtId="7" fontId="15" fillId="9" borderId="0" xfId="0" applyNumberFormat="1" applyFont="1" applyFill="1" applyAlignment="1">
      <alignment vertical="center"/>
    </xf>
    <xf numFmtId="7" fontId="15" fillId="9" borderId="0" xfId="3" applyNumberFormat="1" applyFont="1" applyFill="1" applyBorder="1" applyAlignment="1" applyProtection="1">
      <alignment vertical="center"/>
    </xf>
    <xf numFmtId="7" fontId="13" fillId="11" borderId="37" xfId="2" applyNumberFormat="1" applyFont="1" applyFill="1" applyBorder="1" applyAlignment="1" applyProtection="1">
      <alignment vertical="center"/>
      <protection locked="0"/>
    </xf>
    <xf numFmtId="7" fontId="13" fillId="11" borderId="32" xfId="2" applyNumberFormat="1" applyFont="1" applyFill="1" applyBorder="1" applyAlignment="1" applyProtection="1">
      <alignment vertical="center"/>
    </xf>
    <xf numFmtId="0" fontId="26" fillId="0" borderId="23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7" fontId="26" fillId="9" borderId="41" xfId="2" applyNumberFormat="1" applyFont="1" applyFill="1" applyBorder="1" applyAlignment="1" applyProtection="1">
      <alignment horizontal="right" vertical="center" wrapText="1"/>
    </xf>
    <xf numFmtId="166" fontId="26" fillId="11" borderId="2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vertical="center"/>
    </xf>
    <xf numFmtId="0" fontId="23" fillId="7" borderId="0" xfId="0" applyFont="1" applyFill="1" applyAlignment="1">
      <alignment vertical="top"/>
    </xf>
    <xf numFmtId="0" fontId="3" fillId="7" borderId="0" xfId="0" applyFont="1" applyFill="1"/>
    <xf numFmtId="0" fontId="23" fillId="7" borderId="0" xfId="0" applyFont="1" applyFill="1"/>
    <xf numFmtId="171" fontId="4" fillId="9" borderId="4" xfId="0" applyNumberFormat="1" applyFont="1" applyFill="1" applyBorder="1" applyAlignment="1">
      <alignment horizontal="left"/>
    </xf>
    <xf numFmtId="171" fontId="4" fillId="9" borderId="35" xfId="0" applyNumberFormat="1" applyFont="1" applyFill="1" applyBorder="1" applyAlignment="1">
      <alignment horizontal="left"/>
    </xf>
    <xf numFmtId="0" fontId="28" fillId="0" borderId="0" xfId="0" applyFont="1" applyAlignment="1">
      <alignment horizontal="right" vertical="top"/>
    </xf>
    <xf numFmtId="0" fontId="8" fillId="0" borderId="0" xfId="0" applyFont="1" applyAlignment="1">
      <alignment vertical="center" wrapText="1"/>
    </xf>
    <xf numFmtId="0" fontId="15" fillId="0" borderId="39" xfId="0" applyFont="1" applyBorder="1" applyAlignment="1" applyProtection="1">
      <alignment horizontal="center" vertical="center"/>
      <protection locked="0"/>
    </xf>
    <xf numFmtId="0" fontId="13" fillId="9" borderId="34" xfId="0" applyFont="1" applyFill="1" applyBorder="1" applyAlignment="1">
      <alignment vertical="center"/>
    </xf>
    <xf numFmtId="0" fontId="13" fillId="9" borderId="37" xfId="0" applyFont="1" applyFill="1" applyBorder="1" applyAlignment="1" applyProtection="1">
      <alignment vertical="center"/>
      <protection locked="0"/>
    </xf>
    <xf numFmtId="0" fontId="13" fillId="9" borderId="24" xfId="0" applyFont="1" applyFill="1" applyBorder="1" applyAlignment="1">
      <alignment vertical="center"/>
    </xf>
    <xf numFmtId="0" fontId="13" fillId="9" borderId="26" xfId="0" applyFont="1" applyFill="1" applyBorder="1" applyAlignment="1" applyProtection="1">
      <alignment vertical="center"/>
      <protection locked="0"/>
    </xf>
    <xf numFmtId="0" fontId="26" fillId="9" borderId="2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6" fillId="0" borderId="0" xfId="0" applyFont="1" applyAlignment="1">
      <alignment horizontal="left" vertical="top" wrapText="1"/>
    </xf>
    <xf numFmtId="0" fontId="26" fillId="9" borderId="33" xfId="0" applyFont="1" applyFill="1" applyBorder="1" applyAlignment="1">
      <alignment horizontal="center" vertical="center" wrapText="1"/>
    </xf>
    <xf numFmtId="0" fontId="26" fillId="9" borderId="22" xfId="0" applyFont="1" applyFill="1" applyBorder="1" applyAlignment="1">
      <alignment horizontal="center" vertical="center" wrapText="1"/>
    </xf>
    <xf numFmtId="0" fontId="26" fillId="11" borderId="33" xfId="0" applyFont="1" applyFill="1" applyBorder="1" applyAlignment="1">
      <alignment horizontal="center" vertical="center" wrapText="1"/>
    </xf>
    <xf numFmtId="0" fontId="26" fillId="11" borderId="22" xfId="0" applyFont="1" applyFill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49" fontId="27" fillId="0" borderId="23" xfId="0" applyNumberFormat="1" applyFont="1" applyBorder="1" applyAlignment="1">
      <alignment horizontal="left" vertical="center" wrapText="1"/>
    </xf>
    <xf numFmtId="0" fontId="26" fillId="0" borderId="21" xfId="0" applyFont="1" applyBorder="1" applyAlignment="1">
      <alignment horizontal="right" vertical="center" wrapText="1"/>
    </xf>
    <xf numFmtId="0" fontId="26" fillId="0" borderId="29" xfId="0" applyFont="1" applyBorder="1" applyAlignment="1">
      <alignment horizontal="right" vertical="center" wrapText="1"/>
    </xf>
    <xf numFmtId="0" fontId="26" fillId="0" borderId="32" xfId="0" applyFont="1" applyBorder="1" applyAlignment="1">
      <alignment horizontal="right" vertical="center" wrapText="1"/>
    </xf>
    <xf numFmtId="0" fontId="26" fillId="0" borderId="21" xfId="0" applyFont="1" applyBorder="1" applyAlignment="1">
      <alignment horizontal="left" vertical="center" wrapText="1"/>
    </xf>
    <xf numFmtId="0" fontId="26" fillId="0" borderId="29" xfId="0" applyFont="1" applyBorder="1" applyAlignment="1">
      <alignment horizontal="left" vertical="center" wrapText="1"/>
    </xf>
    <xf numFmtId="0" fontId="26" fillId="0" borderId="32" xfId="0" applyFont="1" applyBorder="1" applyAlignment="1">
      <alignment horizontal="left" vertical="center" wrapText="1"/>
    </xf>
    <xf numFmtId="0" fontId="26" fillId="0" borderId="34" xfId="0" applyFont="1" applyBorder="1" applyAlignment="1">
      <alignment horizontal="right" vertical="center" wrapText="1"/>
    </xf>
    <xf numFmtId="0" fontId="26" fillId="0" borderId="35" xfId="0" applyFont="1" applyBorder="1" applyAlignment="1">
      <alignment horizontal="right" vertical="center" wrapText="1"/>
    </xf>
    <xf numFmtId="0" fontId="26" fillId="0" borderId="37" xfId="0" applyFont="1" applyBorder="1" applyAlignment="1">
      <alignment horizontal="right" vertical="center" wrapText="1"/>
    </xf>
    <xf numFmtId="0" fontId="31" fillId="0" borderId="24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27" fillId="0" borderId="21" xfId="0" applyFont="1" applyBorder="1" applyAlignment="1">
      <alignment horizontal="right" vertical="center" wrapText="1"/>
    </xf>
    <xf numFmtId="0" fontId="27" fillId="0" borderId="29" xfId="0" applyFont="1" applyBorder="1" applyAlignment="1">
      <alignment horizontal="right" vertical="center" wrapText="1"/>
    </xf>
    <xf numFmtId="0" fontId="27" fillId="0" borderId="32" xfId="0" applyFont="1" applyBorder="1" applyAlignment="1">
      <alignment horizontal="right" vertical="center" wrapText="1"/>
    </xf>
    <xf numFmtId="0" fontId="26" fillId="7" borderId="38" xfId="0" applyFont="1" applyFill="1" applyBorder="1" applyAlignment="1">
      <alignment horizontal="right" vertical="center" wrapText="1"/>
    </xf>
    <xf numFmtId="0" fontId="26" fillId="7" borderId="39" xfId="0" applyFont="1" applyFill="1" applyBorder="1" applyAlignment="1">
      <alignment horizontal="right" vertical="center" wrapText="1"/>
    </xf>
    <xf numFmtId="0" fontId="26" fillId="7" borderId="40" xfId="0" applyFont="1" applyFill="1" applyBorder="1" applyAlignment="1">
      <alignment horizontal="right" vertical="center" wrapText="1"/>
    </xf>
    <xf numFmtId="49" fontId="27" fillId="0" borderId="23" xfId="0" applyNumberFormat="1" applyFont="1" applyBorder="1" applyAlignment="1" applyProtection="1">
      <alignment horizontal="left" vertical="center" wrapText="1"/>
      <protection locked="0"/>
    </xf>
    <xf numFmtId="0" fontId="31" fillId="0" borderId="35" xfId="0" applyFont="1" applyBorder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20" fillId="9" borderId="4" xfId="0" applyFont="1" applyFill="1" applyBorder="1" applyAlignment="1">
      <alignment horizontal="left" wrapText="1"/>
    </xf>
    <xf numFmtId="0" fontId="20" fillId="9" borderId="36" xfId="0" applyFont="1" applyFill="1" applyBorder="1" applyAlignment="1">
      <alignment horizontal="left" wrapText="1"/>
    </xf>
    <xf numFmtId="0" fontId="15" fillId="11" borderId="23" xfId="0" applyFont="1" applyFill="1" applyBorder="1" applyAlignment="1">
      <alignment horizontal="center" vertical="center"/>
    </xf>
    <xf numFmtId="0" fontId="40" fillId="0" borderId="27" xfId="0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>
      <alignment horizontal="right" vertical="center"/>
    </xf>
    <xf numFmtId="0" fontId="15" fillId="0" borderId="29" xfId="0" applyFont="1" applyBorder="1" applyAlignment="1">
      <alignment horizontal="right" vertical="center"/>
    </xf>
    <xf numFmtId="0" fontId="15" fillId="11" borderId="21" xfId="0" applyFont="1" applyFill="1" applyBorder="1" applyAlignment="1">
      <alignment horizontal="center" vertical="center" wrapText="1"/>
    </xf>
    <xf numFmtId="0" fontId="15" fillId="11" borderId="29" xfId="0" applyFont="1" applyFill="1" applyBorder="1" applyAlignment="1">
      <alignment horizontal="center" vertical="center" wrapText="1"/>
    </xf>
    <xf numFmtId="0" fontId="15" fillId="11" borderId="32" xfId="0" applyFont="1" applyFill="1" applyBorder="1" applyAlignment="1">
      <alignment horizontal="center" vertical="center" wrapText="1"/>
    </xf>
    <xf numFmtId="49" fontId="27" fillId="0" borderId="21" xfId="0" applyNumberFormat="1" applyFont="1" applyBorder="1" applyAlignment="1" applyProtection="1">
      <alignment horizontal="left" vertical="center" wrapText="1"/>
      <protection locked="0"/>
    </xf>
    <xf numFmtId="49" fontId="27" fillId="0" borderId="29" xfId="0" applyNumberFormat="1" applyFont="1" applyBorder="1" applyAlignment="1" applyProtection="1">
      <alignment horizontal="left" vertical="center" wrapText="1"/>
      <protection locked="0"/>
    </xf>
    <xf numFmtId="49" fontId="27" fillId="0" borderId="32" xfId="0" applyNumberFormat="1" applyFont="1" applyBorder="1" applyAlignment="1" applyProtection="1">
      <alignment horizontal="left" vertical="center" wrapText="1"/>
      <protection locked="0"/>
    </xf>
    <xf numFmtId="0" fontId="20" fillId="9" borderId="4" xfId="0" applyFont="1" applyFill="1" applyBorder="1" applyAlignment="1">
      <alignment horizontal="left"/>
    </xf>
    <xf numFmtId="0" fontId="4" fillId="9" borderId="4" xfId="0" applyFont="1" applyFill="1" applyBorder="1" applyAlignment="1">
      <alignment horizontal="center"/>
    </xf>
    <xf numFmtId="0" fontId="26" fillId="9" borderId="25" xfId="0" applyFont="1" applyFill="1" applyBorder="1" applyAlignment="1">
      <alignment horizontal="center" vertical="center" wrapText="1"/>
    </xf>
    <xf numFmtId="0" fontId="26" fillId="11" borderId="25" xfId="0" applyFont="1" applyFill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6" fillId="0" borderId="44" xfId="0" applyFont="1" applyBorder="1" applyAlignment="1">
      <alignment horizontal="left" vertical="top" wrapText="1"/>
    </xf>
    <xf numFmtId="0" fontId="16" fillId="0" borderId="35" xfId="0" applyFont="1" applyBorder="1" applyAlignment="1">
      <alignment horizontal="left" vertical="top"/>
    </xf>
    <xf numFmtId="0" fontId="16" fillId="0" borderId="37" xfId="0" applyFont="1" applyBorder="1" applyAlignment="1">
      <alignment horizontal="left" vertical="top"/>
    </xf>
    <xf numFmtId="0" fontId="16" fillId="0" borderId="11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26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27" xfId="0" applyFont="1" applyBorder="1" applyAlignment="1">
      <alignment horizontal="left" vertical="top"/>
    </xf>
    <xf numFmtId="0" fontId="16" fillId="0" borderId="42" xfId="0" applyFont="1" applyBorder="1" applyAlignment="1">
      <alignment horizontal="left" vertical="top"/>
    </xf>
    <xf numFmtId="0" fontId="17" fillId="0" borderId="7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top" wrapText="1"/>
    </xf>
    <xf numFmtId="0" fontId="17" fillId="0" borderId="11" xfId="0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17" fillId="0" borderId="26" xfId="0" applyFont="1" applyBorder="1" applyAlignment="1">
      <alignment horizontal="left" vertical="top"/>
    </xf>
    <xf numFmtId="0" fontId="12" fillId="0" borderId="14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17" fillId="0" borderId="3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36" xfId="0" applyFont="1" applyBorder="1" applyAlignment="1">
      <alignment horizontal="left" vertical="top"/>
    </xf>
    <xf numFmtId="14" fontId="20" fillId="12" borderId="4" xfId="0" applyNumberFormat="1" applyFont="1" applyFill="1" applyBorder="1" applyAlignment="1">
      <alignment horizontal="left" vertical="top"/>
    </xf>
    <xf numFmtId="14" fontId="20" fillId="12" borderId="16" xfId="0" applyNumberFormat="1" applyFont="1" applyFill="1" applyBorder="1" applyAlignment="1">
      <alignment horizontal="left" vertical="top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0" fillId="0" borderId="4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14" fontId="17" fillId="12" borderId="28" xfId="0" applyNumberFormat="1" applyFont="1" applyFill="1" applyBorder="1" applyAlignment="1">
      <alignment horizontal="left" vertical="top"/>
    </xf>
    <xf numFmtId="14" fontId="17" fillId="12" borderId="4" xfId="0" applyNumberFormat="1" applyFont="1" applyFill="1" applyBorder="1" applyAlignment="1">
      <alignment horizontal="left" vertical="top"/>
    </xf>
    <xf numFmtId="14" fontId="17" fillId="12" borderId="36" xfId="0" applyNumberFormat="1" applyFont="1" applyFill="1" applyBorder="1" applyAlignment="1">
      <alignment horizontal="left" vertical="top"/>
    </xf>
    <xf numFmtId="0" fontId="13" fillId="0" borderId="0" xfId="0" applyFont="1" applyAlignment="1">
      <alignment horizontal="left" wrapText="1"/>
    </xf>
    <xf numFmtId="0" fontId="9" fillId="0" borderId="4" xfId="0" applyFont="1" applyBorder="1" applyProtection="1"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left"/>
      <protection locked="0"/>
    </xf>
    <xf numFmtId="0" fontId="23" fillId="6" borderId="18" xfId="0" applyFont="1" applyFill="1" applyBorder="1" applyAlignment="1" applyProtection="1">
      <alignment horizontal="center" vertical="center" wrapText="1"/>
      <protection locked="0"/>
    </xf>
    <xf numFmtId="0" fontId="23" fillId="6" borderId="19" xfId="0" applyFont="1" applyFill="1" applyBorder="1" applyAlignment="1" applyProtection="1">
      <alignment horizontal="center" vertical="center" wrapText="1"/>
      <protection locked="0"/>
    </xf>
    <xf numFmtId="0" fontId="23" fillId="6" borderId="2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top" wrapText="1"/>
    </xf>
    <xf numFmtId="0" fontId="23" fillId="0" borderId="18" xfId="0" applyFont="1" applyBorder="1" applyAlignment="1" applyProtection="1">
      <alignment horizontal="center" vertical="center" wrapText="1"/>
      <protection locked="0"/>
    </xf>
    <xf numFmtId="0" fontId="23" fillId="0" borderId="19" xfId="0" applyFont="1" applyBorder="1" applyAlignment="1" applyProtection="1">
      <alignment horizontal="center" vertical="center" wrapText="1"/>
      <protection locked="0"/>
    </xf>
    <xf numFmtId="0" fontId="23" fillId="0" borderId="20" xfId="0" applyFont="1" applyBorder="1" applyAlignment="1" applyProtection="1">
      <alignment horizontal="center" vertical="center" wrapText="1"/>
      <protection locked="0"/>
    </xf>
    <xf numFmtId="0" fontId="23" fillId="3" borderId="18" xfId="0" applyFont="1" applyFill="1" applyBorder="1" applyAlignment="1" applyProtection="1">
      <alignment horizontal="center" vertical="center" wrapText="1"/>
      <protection locked="0"/>
    </xf>
    <xf numFmtId="0" fontId="23" fillId="3" borderId="19" xfId="0" applyFont="1" applyFill="1" applyBorder="1" applyAlignment="1" applyProtection="1">
      <alignment horizontal="center" vertical="center" wrapText="1"/>
      <protection locked="0"/>
    </xf>
    <xf numFmtId="0" fontId="23" fillId="3" borderId="20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  <protection locked="0"/>
    </xf>
    <xf numFmtId="0" fontId="23" fillId="4" borderId="19" xfId="0" applyFont="1" applyFill="1" applyBorder="1" applyAlignment="1" applyProtection="1">
      <alignment horizontal="center" vertical="center" wrapText="1"/>
      <protection locked="0"/>
    </xf>
    <xf numFmtId="0" fontId="23" fillId="4" borderId="20" xfId="0" applyFont="1" applyFill="1" applyBorder="1" applyAlignment="1" applyProtection="1">
      <alignment horizontal="center" vertical="center" wrapText="1"/>
      <protection locked="0"/>
    </xf>
    <xf numFmtId="0" fontId="23" fillId="6" borderId="47" xfId="0" applyFont="1" applyFill="1" applyBorder="1" applyAlignment="1" applyProtection="1">
      <alignment horizontal="center" vertical="center" wrapText="1"/>
      <protection locked="0"/>
    </xf>
    <xf numFmtId="0" fontId="23" fillId="6" borderId="48" xfId="0" applyFont="1" applyFill="1" applyBorder="1" applyAlignment="1" applyProtection="1">
      <alignment horizontal="center" vertical="center" wrapText="1"/>
      <protection locked="0"/>
    </xf>
    <xf numFmtId="0" fontId="23" fillId="6" borderId="49" xfId="0" applyFont="1" applyFill="1" applyBorder="1" applyAlignment="1" applyProtection="1">
      <alignment horizontal="center" vertical="center" wrapText="1"/>
      <protection locked="0"/>
    </xf>
    <xf numFmtId="0" fontId="23" fillId="0" borderId="47" xfId="0" applyFont="1" applyBorder="1" applyAlignment="1" applyProtection="1">
      <alignment horizontal="center" vertical="center" wrapText="1"/>
      <protection locked="0"/>
    </xf>
    <xf numFmtId="0" fontId="23" fillId="0" borderId="48" xfId="0" applyFont="1" applyBorder="1" applyAlignment="1" applyProtection="1">
      <alignment horizontal="center" vertical="center" wrapText="1"/>
      <protection locked="0"/>
    </xf>
    <xf numFmtId="0" fontId="23" fillId="0" borderId="21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44" fontId="28" fillId="0" borderId="30" xfId="2" applyFont="1" applyFill="1" applyBorder="1" applyAlignment="1">
      <alignment horizontal="center"/>
    </xf>
    <xf numFmtId="44" fontId="28" fillId="0" borderId="57" xfId="2" applyFont="1" applyFill="1" applyBorder="1" applyAlignment="1">
      <alignment horizontal="center"/>
    </xf>
    <xf numFmtId="0" fontId="23" fillId="5" borderId="18" xfId="0" applyFont="1" applyFill="1" applyBorder="1" applyAlignment="1" applyProtection="1">
      <alignment horizontal="center" vertical="center" wrapText="1"/>
      <protection locked="0"/>
    </xf>
    <xf numFmtId="0" fontId="23" fillId="5" borderId="19" xfId="0" applyFont="1" applyFill="1" applyBorder="1" applyAlignment="1" applyProtection="1">
      <alignment horizontal="center" vertical="center" wrapText="1"/>
      <protection locked="0"/>
    </xf>
    <xf numFmtId="0" fontId="23" fillId="5" borderId="20" xfId="0" applyFont="1" applyFill="1" applyBorder="1" applyAlignment="1" applyProtection="1">
      <alignment horizontal="center" vertical="center" wrapText="1"/>
      <protection locked="0"/>
    </xf>
    <xf numFmtId="44" fontId="23" fillId="0" borderId="33" xfId="2" applyFont="1" applyBorder="1" applyAlignment="1" applyProtection="1">
      <alignment horizontal="left" vertical="top" wrapText="1"/>
    </xf>
    <xf numFmtId="44" fontId="23" fillId="0" borderId="56" xfId="2" applyFont="1" applyBorder="1" applyAlignment="1" applyProtection="1">
      <alignment horizontal="left" vertical="top" wrapText="1"/>
    </xf>
    <xf numFmtId="0" fontId="23" fillId="5" borderId="47" xfId="0" applyFont="1" applyFill="1" applyBorder="1" applyAlignment="1" applyProtection="1">
      <alignment horizontal="center" vertical="center" wrapText="1"/>
      <protection locked="0"/>
    </xf>
    <xf numFmtId="0" fontId="23" fillId="5" borderId="48" xfId="0" applyFont="1" applyFill="1" applyBorder="1" applyAlignment="1" applyProtection="1">
      <alignment horizontal="center" vertical="center" wrapText="1"/>
      <protection locked="0"/>
    </xf>
    <xf numFmtId="0" fontId="23" fillId="5" borderId="49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top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microsoft.com/office/2017/06/relationships/rdRichValueStructure" Target="richData/rdrichvaluestructure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17/06/relationships/rdRichValue" Target="richData/rdrichvalue.xml"/><Relationship Id="rId10" Type="http://schemas.openxmlformats.org/officeDocument/2006/relationships/theme" Target="theme/theme1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22/10/relationships/richValueRel" Target="richData/richValueRel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showGridLines="0" showRowColHeaders="0" tabSelected="1" zoomScaleNormal="100" workbookViewId="0"/>
  </sheetViews>
  <sheetFormatPr defaultRowHeight="13.2" x14ac:dyDescent="0.25"/>
  <cols>
    <col min="1" max="1" width="6.77734375" customWidth="1"/>
    <col min="2" max="6" width="18.77734375" customWidth="1"/>
  </cols>
  <sheetData>
    <row r="1" spans="1:6" ht="14.4" x14ac:dyDescent="0.3">
      <c r="A1" s="190"/>
      <c r="B1" s="285" t="s">
        <v>30</v>
      </c>
      <c r="C1" s="286"/>
      <c r="D1" s="286"/>
      <c r="E1" s="286"/>
      <c r="F1" s="286"/>
    </row>
    <row r="2" spans="1:6" ht="40.049999999999997" customHeight="1" x14ac:dyDescent="0.25">
      <c r="A2" s="290"/>
      <c r="B2" s="299" t="s">
        <v>158</v>
      </c>
      <c r="C2" s="299"/>
      <c r="D2" s="299"/>
      <c r="E2" s="299"/>
      <c r="F2" s="299"/>
    </row>
    <row r="3" spans="1:6" ht="40.049999999999997" customHeight="1" x14ac:dyDescent="0.25">
      <c r="A3" s="290"/>
      <c r="B3" s="300" t="s">
        <v>159</v>
      </c>
      <c r="C3" s="298"/>
      <c r="D3" s="298"/>
      <c r="E3" s="298"/>
      <c r="F3" s="298"/>
    </row>
    <row r="4" spans="1:6" ht="40.049999999999997" customHeight="1" x14ac:dyDescent="0.25">
      <c r="A4" s="290"/>
      <c r="B4" s="424" t="s">
        <v>160</v>
      </c>
      <c r="C4" s="298"/>
      <c r="D4" s="298"/>
      <c r="E4" s="298"/>
      <c r="F4" s="298"/>
    </row>
    <row r="5" spans="1:6" ht="40.049999999999997" customHeight="1" x14ac:dyDescent="0.3">
      <c r="A5" s="190"/>
      <c r="B5" s="301" t="s">
        <v>161</v>
      </c>
      <c r="C5" s="301"/>
      <c r="D5" s="301"/>
      <c r="E5" s="301"/>
      <c r="F5" s="301"/>
    </row>
    <row r="6" spans="1:6" ht="14.4" x14ac:dyDescent="0.3">
      <c r="A6" s="190"/>
      <c r="B6" s="287" t="s">
        <v>31</v>
      </c>
      <c r="C6" s="286"/>
      <c r="D6" s="286"/>
      <c r="E6" s="286"/>
      <c r="F6" s="286"/>
    </row>
    <row r="7" spans="1:6" ht="60" customHeight="1" x14ac:dyDescent="0.3">
      <c r="A7" s="190"/>
      <c r="B7" s="298" t="s">
        <v>133</v>
      </c>
      <c r="C7" s="298"/>
      <c r="D7" s="298"/>
      <c r="E7" s="298"/>
      <c r="F7" s="298"/>
    </row>
    <row r="8" spans="1:6" ht="40.049999999999997" customHeight="1" x14ac:dyDescent="0.3">
      <c r="A8" s="190"/>
      <c r="B8" s="298" t="s">
        <v>151</v>
      </c>
      <c r="C8" s="298"/>
      <c r="D8" s="298"/>
      <c r="E8" s="298"/>
      <c r="F8" s="298"/>
    </row>
    <row r="9" spans="1:6" ht="60" customHeight="1" x14ac:dyDescent="0.3">
      <c r="A9" s="190"/>
      <c r="B9" s="298" t="s">
        <v>135</v>
      </c>
      <c r="C9" s="298"/>
      <c r="D9" s="298"/>
      <c r="E9" s="298"/>
      <c r="F9" s="298"/>
    </row>
    <row r="10" spans="1:6" ht="60" customHeight="1" x14ac:dyDescent="0.3">
      <c r="A10" s="190"/>
      <c r="B10" s="298" t="s">
        <v>136</v>
      </c>
      <c r="C10" s="298"/>
      <c r="D10" s="298"/>
      <c r="E10" s="298"/>
      <c r="F10" s="298"/>
    </row>
    <row r="11" spans="1:6" ht="80.25" customHeight="1" x14ac:dyDescent="0.25">
      <c r="B11" s="27"/>
      <c r="C11" s="27"/>
      <c r="D11" s="27"/>
      <c r="F11" s="27"/>
    </row>
    <row r="12" spans="1:6" ht="47.25" customHeight="1" x14ac:dyDescent="0.25">
      <c r="B12" s="27"/>
      <c r="C12" s="27"/>
      <c r="D12" s="27"/>
      <c r="E12" s="27"/>
      <c r="F12" s="27"/>
    </row>
    <row r="13" spans="1:6" ht="80.25" customHeight="1" x14ac:dyDescent="0.25">
      <c r="B13" s="27"/>
      <c r="C13" s="27"/>
      <c r="D13" s="27"/>
      <c r="E13" s="27"/>
      <c r="F13" s="27"/>
    </row>
    <row r="14" spans="1:6" ht="218.25" customHeight="1" x14ac:dyDescent="0.25">
      <c r="B14" s="27"/>
      <c r="C14" s="27"/>
      <c r="D14" s="27"/>
      <c r="E14" s="27"/>
      <c r="F14" s="27"/>
    </row>
    <row r="15" spans="1:6" ht="80.25" customHeight="1" x14ac:dyDescent="0.25">
      <c r="B15" s="27"/>
      <c r="C15" s="27"/>
      <c r="D15" s="27"/>
      <c r="E15" s="27"/>
      <c r="F15" s="27"/>
    </row>
  </sheetData>
  <sheetProtection selectLockedCells="1" selectUnlockedCells="1"/>
  <mergeCells count="8">
    <mergeCell ref="B9:F9"/>
    <mergeCell ref="B10:F10"/>
    <mergeCell ref="B2:F2"/>
    <mergeCell ref="B3:F3"/>
    <mergeCell ref="B7:F7"/>
    <mergeCell ref="B8:F8"/>
    <mergeCell ref="B5:F5"/>
    <mergeCell ref="B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9"/>
  <sheetViews>
    <sheetView showGridLines="0" topLeftCell="D1" workbookViewId="0">
      <pane ySplit="7" topLeftCell="A52" activePane="bottomLeft" state="frozen"/>
      <selection pane="bottomLeft" activeCell="P58" sqref="P58"/>
    </sheetView>
  </sheetViews>
  <sheetFormatPr defaultColWidth="8.77734375" defaultRowHeight="19.5" customHeight="1" outlineLevelRow="1" outlineLevelCol="1" x14ac:dyDescent="0.25"/>
  <cols>
    <col min="1" max="1" width="40.44140625" style="50" customWidth="1"/>
    <col min="2" max="2" width="13.21875" style="50" customWidth="1"/>
    <col min="3" max="3" width="10.77734375" style="50" customWidth="1"/>
    <col min="4" max="5" width="13.21875" style="50" customWidth="1"/>
    <col min="6" max="6" width="15.77734375" style="50" customWidth="1"/>
    <col min="7" max="7" width="15.77734375" style="50" customWidth="1" outlineLevel="1"/>
    <col min="8" max="8" width="10.21875" style="50" bestFit="1" customWidth="1"/>
    <col min="9" max="16384" width="8.77734375" style="50"/>
  </cols>
  <sheetData>
    <row r="1" spans="1:8" ht="30" customHeight="1" x14ac:dyDescent="0.3">
      <c r="A1" s="111" t="s">
        <v>46</v>
      </c>
      <c r="B1" s="112">
        <f>'Statement of Account (PRINT)'!B9:F9</f>
        <v>0</v>
      </c>
      <c r="C1" s="48"/>
      <c r="D1" s="75"/>
      <c r="E1" s="76"/>
      <c r="F1" s="77"/>
      <c r="G1" s="77"/>
    </row>
    <row r="2" spans="1:8" ht="30" customHeight="1" x14ac:dyDescent="0.3">
      <c r="A2" s="113" t="s">
        <v>50</v>
      </c>
      <c r="B2" s="114">
        <f>'Statement of Account (PRINT)'!G9</f>
        <v>0</v>
      </c>
      <c r="C2" s="48"/>
      <c r="D2" s="104"/>
      <c r="E2" s="105"/>
      <c r="F2" s="77"/>
      <c r="G2" s="77"/>
    </row>
    <row r="3" spans="1:8" ht="30" customHeight="1" x14ac:dyDescent="0.3">
      <c r="A3" s="115" t="s">
        <v>51</v>
      </c>
      <c r="B3" s="116" t="s">
        <v>49</v>
      </c>
      <c r="C3" s="75"/>
      <c r="D3" s="77"/>
      <c r="E3" s="78"/>
      <c r="F3" s="77"/>
      <c r="G3" s="77"/>
    </row>
    <row r="4" spans="1:8" ht="5.25" customHeight="1" x14ac:dyDescent="0.3">
      <c r="A4" s="117"/>
      <c r="B4" s="118"/>
      <c r="C4" s="77"/>
      <c r="D4" s="77"/>
      <c r="E4" s="78"/>
      <c r="F4" s="77"/>
      <c r="G4" s="49"/>
    </row>
    <row r="5" spans="1:8" ht="30.75" customHeight="1" x14ac:dyDescent="0.3">
      <c r="A5" s="119" t="s">
        <v>73</v>
      </c>
      <c r="B5" s="120" t="s">
        <v>47</v>
      </c>
      <c r="C5" s="51"/>
      <c r="D5" s="34"/>
      <c r="E5" s="78"/>
      <c r="F5" s="41" t="s">
        <v>57</v>
      </c>
      <c r="G5" s="126" t="s">
        <v>60</v>
      </c>
    </row>
    <row r="6" spans="1:8" ht="30.75" customHeight="1" x14ac:dyDescent="0.3">
      <c r="A6" s="119" t="s">
        <v>72</v>
      </c>
      <c r="B6" s="121" t="s">
        <v>48</v>
      </c>
      <c r="C6" s="80"/>
      <c r="D6" s="77"/>
      <c r="E6" s="77"/>
      <c r="F6" s="302" t="s">
        <v>52</v>
      </c>
      <c r="G6" s="304" t="s">
        <v>35</v>
      </c>
    </row>
    <row r="7" spans="1:8" ht="6.75" customHeight="1" x14ac:dyDescent="0.25">
      <c r="A7" s="42"/>
      <c r="B7" s="79"/>
      <c r="C7" s="80"/>
      <c r="D7" s="77"/>
      <c r="E7" s="77"/>
      <c r="F7" s="303"/>
      <c r="G7" s="305"/>
    </row>
    <row r="8" spans="1:8" ht="10.050000000000001" customHeight="1" x14ac:dyDescent="0.25">
      <c r="A8" s="43"/>
      <c r="B8" s="93"/>
      <c r="C8" s="94"/>
      <c r="D8" s="95"/>
      <c r="E8" s="95"/>
      <c r="F8" s="46"/>
      <c r="G8" s="47"/>
    </row>
    <row r="9" spans="1:8" ht="28.05" customHeight="1" x14ac:dyDescent="0.25">
      <c r="A9" s="54" t="s">
        <v>24</v>
      </c>
      <c r="B9" s="55"/>
      <c r="C9" s="55"/>
      <c r="D9" s="55"/>
      <c r="E9" s="55"/>
      <c r="F9" s="55"/>
      <c r="G9" s="56"/>
    </row>
    <row r="10" spans="1:8" ht="29.25" customHeight="1" outlineLevel="1" x14ac:dyDescent="0.25">
      <c r="A10" s="306" t="s">
        <v>24</v>
      </c>
      <c r="B10" s="29"/>
      <c r="C10" s="74"/>
      <c r="D10" s="308" t="s">
        <v>56</v>
      </c>
      <c r="E10" s="309"/>
      <c r="F10" s="39"/>
      <c r="G10" s="38"/>
    </row>
    <row r="11" spans="1:8" ht="36" customHeight="1" outlineLevel="1" x14ac:dyDescent="0.25">
      <c r="A11" s="307"/>
      <c r="B11" s="28" t="s">
        <v>36</v>
      </c>
      <c r="C11" s="28" t="s">
        <v>37</v>
      </c>
      <c r="D11" s="28" t="s">
        <v>38</v>
      </c>
      <c r="E11" s="29" t="s">
        <v>39</v>
      </c>
      <c r="F11" s="35" t="s">
        <v>52</v>
      </c>
      <c r="G11" s="35" t="s">
        <v>35</v>
      </c>
    </row>
    <row r="12" spans="1:8" ht="19.5" customHeight="1" outlineLevel="1" x14ac:dyDescent="0.25">
      <c r="A12" s="106" t="s">
        <v>118</v>
      </c>
      <c r="B12" s="107">
        <v>1</v>
      </c>
      <c r="C12" s="108">
        <v>100000</v>
      </c>
      <c r="D12" s="96">
        <f>C12*B12</f>
        <v>100000</v>
      </c>
      <c r="E12" s="97"/>
      <c r="F12" s="57">
        <f>E12+D12</f>
        <v>100000</v>
      </c>
      <c r="G12" s="58">
        <f>44577.59+3354.62</f>
        <v>47932.21</v>
      </c>
      <c r="H12" s="59"/>
    </row>
    <row r="13" spans="1:8" ht="19.5" customHeight="1" outlineLevel="1" x14ac:dyDescent="0.25">
      <c r="A13" s="106"/>
      <c r="B13" s="107"/>
      <c r="C13" s="108"/>
      <c r="D13" s="96">
        <f>C13*B13</f>
        <v>0</v>
      </c>
      <c r="E13" s="97"/>
      <c r="F13" s="60">
        <f t="shared" ref="F13:F18" si="0">E13+D13</f>
        <v>0</v>
      </c>
      <c r="G13" s="58"/>
    </row>
    <row r="14" spans="1:8" ht="19.5" customHeight="1" outlineLevel="1" x14ac:dyDescent="0.25">
      <c r="A14" s="106"/>
      <c r="B14" s="107"/>
      <c r="C14" s="108"/>
      <c r="D14" s="96">
        <f t="shared" ref="D14:D18" si="1">C14*B14</f>
        <v>0</v>
      </c>
      <c r="E14" s="97"/>
      <c r="F14" s="60">
        <f t="shared" si="0"/>
        <v>0</v>
      </c>
      <c r="G14" s="58"/>
    </row>
    <row r="15" spans="1:8" ht="19.5" customHeight="1" outlineLevel="1" x14ac:dyDescent="0.25">
      <c r="A15" s="106"/>
      <c r="B15" s="107"/>
      <c r="C15" s="108"/>
      <c r="D15" s="96">
        <f t="shared" si="1"/>
        <v>0</v>
      </c>
      <c r="E15" s="100"/>
      <c r="F15" s="60">
        <f t="shared" si="0"/>
        <v>0</v>
      </c>
      <c r="G15" s="58"/>
    </row>
    <row r="16" spans="1:8" ht="19.5" customHeight="1" outlineLevel="1" x14ac:dyDescent="0.25">
      <c r="A16" s="106"/>
      <c r="B16" s="109"/>
      <c r="C16" s="110"/>
      <c r="D16" s="96">
        <f t="shared" si="1"/>
        <v>0</v>
      </c>
      <c r="E16" s="100"/>
      <c r="F16" s="60">
        <f t="shared" si="0"/>
        <v>0</v>
      </c>
      <c r="G16" s="61"/>
    </row>
    <row r="17" spans="1:7" ht="19.5" customHeight="1" outlineLevel="1" x14ac:dyDescent="0.25">
      <c r="A17" s="106"/>
      <c r="B17" s="109"/>
      <c r="C17" s="110"/>
      <c r="D17" s="96">
        <f t="shared" si="1"/>
        <v>0</v>
      </c>
      <c r="E17" s="100"/>
      <c r="F17" s="60">
        <f t="shared" si="0"/>
        <v>0</v>
      </c>
      <c r="G17" s="61"/>
    </row>
    <row r="18" spans="1:7" ht="19.5" customHeight="1" outlineLevel="1" x14ac:dyDescent="0.25">
      <c r="A18" s="106"/>
      <c r="B18" s="109"/>
      <c r="C18" s="110"/>
      <c r="D18" s="96">
        <f t="shared" si="1"/>
        <v>0</v>
      </c>
      <c r="E18" s="101"/>
      <c r="F18" s="60">
        <f t="shared" si="0"/>
        <v>0</v>
      </c>
      <c r="G18" s="61"/>
    </row>
    <row r="19" spans="1:7" ht="19.5" customHeight="1" x14ac:dyDescent="0.25">
      <c r="A19" s="311" t="s">
        <v>40</v>
      </c>
      <c r="B19" s="312"/>
      <c r="C19" s="312"/>
      <c r="D19" s="312"/>
      <c r="E19" s="313"/>
      <c r="F19" s="62">
        <f>SUM(F12:F18)</f>
        <v>100000</v>
      </c>
      <c r="G19" s="64">
        <f>SUM(G12:G18)</f>
        <v>47932.21</v>
      </c>
    </row>
    <row r="20" spans="1:7" ht="10.050000000000001" customHeight="1" x14ac:dyDescent="0.25">
      <c r="A20" s="43"/>
      <c r="B20" s="93"/>
      <c r="C20" s="94"/>
      <c r="D20" s="95"/>
      <c r="E20" s="95"/>
      <c r="F20" s="46"/>
      <c r="G20" s="47"/>
    </row>
    <row r="21" spans="1:7" ht="28.05" customHeight="1" x14ac:dyDescent="0.25">
      <c r="A21" s="314" t="s">
        <v>25</v>
      </c>
      <c r="B21" s="315"/>
      <c r="C21" s="315"/>
      <c r="D21" s="315"/>
      <c r="E21" s="316"/>
      <c r="F21" s="35" t="s">
        <v>52</v>
      </c>
      <c r="G21" s="125" t="s">
        <v>35</v>
      </c>
    </row>
    <row r="22" spans="1:7" ht="19.5" customHeight="1" outlineLevel="1" x14ac:dyDescent="0.25">
      <c r="A22" s="310"/>
      <c r="B22" s="310"/>
      <c r="C22" s="310"/>
      <c r="D22" s="310"/>
      <c r="E22" s="310"/>
      <c r="F22" s="102"/>
      <c r="G22" s="61"/>
    </row>
    <row r="23" spans="1:7" ht="19.5" customHeight="1" outlineLevel="1" x14ac:dyDescent="0.25">
      <c r="A23" s="310"/>
      <c r="B23" s="310"/>
      <c r="C23" s="310"/>
      <c r="D23" s="310"/>
      <c r="E23" s="310"/>
      <c r="F23" s="102"/>
      <c r="G23" s="61"/>
    </row>
    <row r="24" spans="1:7" ht="19.5" customHeight="1" outlineLevel="1" x14ac:dyDescent="0.25">
      <c r="A24" s="310"/>
      <c r="B24" s="310"/>
      <c r="C24" s="310"/>
      <c r="D24" s="310"/>
      <c r="E24" s="310"/>
      <c r="F24" s="102"/>
      <c r="G24" s="61"/>
    </row>
    <row r="25" spans="1:7" ht="19.5" customHeight="1" outlineLevel="1" x14ac:dyDescent="0.25">
      <c r="A25" s="310"/>
      <c r="B25" s="310"/>
      <c r="C25" s="310"/>
      <c r="D25" s="310"/>
      <c r="E25" s="310"/>
      <c r="F25" s="102"/>
      <c r="G25" s="61"/>
    </row>
    <row r="26" spans="1:7" ht="19.5" customHeight="1" x14ac:dyDescent="0.25">
      <c r="A26" s="317" t="s">
        <v>41</v>
      </c>
      <c r="B26" s="318"/>
      <c r="C26" s="318"/>
      <c r="D26" s="318"/>
      <c r="E26" s="319"/>
      <c r="F26" s="65">
        <f>SUM(F22:F25)</f>
        <v>0</v>
      </c>
      <c r="G26" s="73">
        <f>SUM(G22:G25)</f>
        <v>0</v>
      </c>
    </row>
    <row r="27" spans="1:7" ht="10.050000000000001" customHeight="1" x14ac:dyDescent="0.25">
      <c r="A27" s="43"/>
      <c r="B27" s="93"/>
      <c r="C27" s="94"/>
      <c r="D27" s="95"/>
      <c r="E27" s="95"/>
      <c r="F27" s="46"/>
      <c r="G27" s="47"/>
    </row>
    <row r="28" spans="1:7" ht="28.05" customHeight="1" x14ac:dyDescent="0.25">
      <c r="A28" s="314" t="s">
        <v>59</v>
      </c>
      <c r="B28" s="315"/>
      <c r="C28" s="315"/>
      <c r="D28" s="315"/>
      <c r="E28" s="316"/>
      <c r="F28" s="35" t="s">
        <v>52</v>
      </c>
      <c r="G28" s="125" t="s">
        <v>35</v>
      </c>
    </row>
    <row r="29" spans="1:7" ht="19.5" customHeight="1" outlineLevel="1" x14ac:dyDescent="0.25">
      <c r="A29" s="310" t="s">
        <v>120</v>
      </c>
      <c r="B29" s="310"/>
      <c r="C29" s="310"/>
      <c r="D29" s="310"/>
      <c r="E29" s="310"/>
      <c r="F29" s="102">
        <v>27000</v>
      </c>
      <c r="G29" s="61"/>
    </row>
    <row r="30" spans="1:7" ht="19.5" customHeight="1" outlineLevel="1" x14ac:dyDescent="0.25">
      <c r="A30" s="310" t="s">
        <v>121</v>
      </c>
      <c r="B30" s="310"/>
      <c r="C30" s="310"/>
      <c r="D30" s="310"/>
      <c r="E30" s="310"/>
      <c r="F30" s="102"/>
      <c r="G30" s="61">
        <v>32910</v>
      </c>
    </row>
    <row r="31" spans="1:7" ht="19.5" customHeight="1" outlineLevel="1" x14ac:dyDescent="0.25">
      <c r="A31" s="310"/>
      <c r="B31" s="310"/>
      <c r="C31" s="310"/>
      <c r="D31" s="310"/>
      <c r="E31" s="310"/>
      <c r="F31" s="102"/>
      <c r="G31" s="61"/>
    </row>
    <row r="32" spans="1:7" ht="19.5" customHeight="1" outlineLevel="1" x14ac:dyDescent="0.25">
      <c r="A32" s="310"/>
      <c r="B32" s="310"/>
      <c r="C32" s="310"/>
      <c r="D32" s="310"/>
      <c r="E32" s="310"/>
      <c r="F32" s="102"/>
      <c r="G32" s="61"/>
    </row>
    <row r="33" spans="1:7" ht="19.5" customHeight="1" outlineLevel="1" x14ac:dyDescent="0.25">
      <c r="A33" s="310"/>
      <c r="B33" s="310"/>
      <c r="C33" s="310"/>
      <c r="D33" s="310"/>
      <c r="E33" s="310"/>
      <c r="F33" s="102"/>
      <c r="G33" s="61"/>
    </row>
    <row r="34" spans="1:7" ht="19.5" customHeight="1" outlineLevel="1" x14ac:dyDescent="0.25">
      <c r="A34" s="310"/>
      <c r="B34" s="310"/>
      <c r="C34" s="310"/>
      <c r="D34" s="310"/>
      <c r="E34" s="310"/>
      <c r="F34" s="102"/>
      <c r="G34" s="61"/>
    </row>
    <row r="35" spans="1:7" ht="19.5" customHeight="1" x14ac:dyDescent="0.25">
      <c r="A35" s="311" t="s">
        <v>42</v>
      </c>
      <c r="B35" s="312"/>
      <c r="C35" s="312"/>
      <c r="D35" s="312"/>
      <c r="E35" s="313"/>
      <c r="F35" s="65">
        <f>SUM(F29:F34)</f>
        <v>27000</v>
      </c>
      <c r="G35" s="67">
        <f>SUM(G29:G34)</f>
        <v>32910</v>
      </c>
    </row>
    <row r="36" spans="1:7" ht="10.050000000000001" customHeight="1" x14ac:dyDescent="0.25">
      <c r="A36" s="43"/>
      <c r="B36" s="93"/>
      <c r="C36" s="94"/>
      <c r="D36" s="95"/>
      <c r="E36" s="95"/>
      <c r="F36" s="46"/>
      <c r="G36" s="47"/>
    </row>
    <row r="37" spans="1:7" ht="28.05" customHeight="1" x14ac:dyDescent="0.25">
      <c r="A37" s="314" t="s">
        <v>27</v>
      </c>
      <c r="B37" s="315"/>
      <c r="C37" s="315"/>
      <c r="D37" s="315"/>
      <c r="E37" s="316"/>
      <c r="F37" s="35" t="s">
        <v>52</v>
      </c>
      <c r="G37" s="125" t="s">
        <v>35</v>
      </c>
    </row>
    <row r="38" spans="1:7" ht="19.5" customHeight="1" outlineLevel="1" x14ac:dyDescent="0.25">
      <c r="A38" s="310"/>
      <c r="B38" s="310"/>
      <c r="C38" s="310"/>
      <c r="D38" s="310"/>
      <c r="E38" s="310"/>
      <c r="F38" s="102"/>
      <c r="G38" s="61"/>
    </row>
    <row r="39" spans="1:7" ht="19.5" customHeight="1" outlineLevel="1" x14ac:dyDescent="0.25">
      <c r="A39" s="310"/>
      <c r="B39" s="310"/>
      <c r="C39" s="310"/>
      <c r="D39" s="310"/>
      <c r="E39" s="310"/>
      <c r="F39" s="102"/>
      <c r="G39" s="61"/>
    </row>
    <row r="40" spans="1:7" ht="19.5" customHeight="1" outlineLevel="1" x14ac:dyDescent="0.25">
      <c r="A40" s="310"/>
      <c r="B40" s="310"/>
      <c r="C40" s="310"/>
      <c r="D40" s="310"/>
      <c r="E40" s="310"/>
      <c r="F40" s="102"/>
      <c r="G40" s="61"/>
    </row>
    <row r="41" spans="1:7" ht="19.5" customHeight="1" outlineLevel="1" x14ac:dyDescent="0.25">
      <c r="A41" s="310"/>
      <c r="B41" s="310"/>
      <c r="C41" s="310"/>
      <c r="D41" s="310"/>
      <c r="E41" s="310"/>
      <c r="F41" s="102"/>
      <c r="G41" s="61"/>
    </row>
    <row r="42" spans="1:7" ht="19.5" customHeight="1" x14ac:dyDescent="0.25">
      <c r="A42" s="311" t="s">
        <v>43</v>
      </c>
      <c r="B42" s="312"/>
      <c r="C42" s="312"/>
      <c r="D42" s="312"/>
      <c r="E42" s="313"/>
      <c r="F42" s="66">
        <f>SUM(F38:F41)</f>
        <v>0</v>
      </c>
      <c r="G42" s="67">
        <f>SUM(G38:G41)</f>
        <v>0</v>
      </c>
    </row>
    <row r="43" spans="1:7" ht="10.050000000000001" customHeight="1" x14ac:dyDescent="0.25">
      <c r="A43" s="43"/>
      <c r="B43" s="93"/>
      <c r="C43" s="94"/>
      <c r="D43" s="95"/>
      <c r="E43" s="95"/>
      <c r="F43" s="46"/>
      <c r="G43" s="47"/>
    </row>
    <row r="44" spans="1:7" ht="28.05" customHeight="1" x14ac:dyDescent="0.25">
      <c r="A44" s="314" t="s">
        <v>61</v>
      </c>
      <c r="B44" s="315"/>
      <c r="C44" s="315"/>
      <c r="D44" s="315"/>
      <c r="E44" s="316"/>
      <c r="F44" s="37" t="s">
        <v>52</v>
      </c>
      <c r="G44" s="40" t="s">
        <v>35</v>
      </c>
    </row>
    <row r="45" spans="1:7" ht="19.5" customHeight="1" outlineLevel="1" x14ac:dyDescent="0.25">
      <c r="A45" s="310"/>
      <c r="B45" s="310"/>
      <c r="C45" s="310"/>
      <c r="D45" s="310"/>
      <c r="E45" s="310"/>
      <c r="F45" s="102"/>
      <c r="G45" s="61"/>
    </row>
    <row r="46" spans="1:7" ht="19.5" customHeight="1" outlineLevel="1" x14ac:dyDescent="0.25">
      <c r="A46" s="310"/>
      <c r="B46" s="310"/>
      <c r="C46" s="310"/>
      <c r="D46" s="310"/>
      <c r="E46" s="310"/>
      <c r="F46" s="102"/>
      <c r="G46" s="61"/>
    </row>
    <row r="47" spans="1:7" ht="19.5" customHeight="1" outlineLevel="1" x14ac:dyDescent="0.25">
      <c r="A47" s="310"/>
      <c r="B47" s="310"/>
      <c r="C47" s="310"/>
      <c r="D47" s="310"/>
      <c r="E47" s="310"/>
      <c r="F47" s="102"/>
      <c r="G47" s="61"/>
    </row>
    <row r="48" spans="1:7" ht="19.5" customHeight="1" outlineLevel="1" x14ac:dyDescent="0.25">
      <c r="A48" s="310"/>
      <c r="B48" s="310"/>
      <c r="C48" s="310"/>
      <c r="D48" s="310"/>
      <c r="E48" s="310"/>
      <c r="F48" s="102"/>
      <c r="G48" s="61"/>
    </row>
    <row r="49" spans="1:15" ht="19.5" customHeight="1" x14ac:dyDescent="0.25">
      <c r="A49" s="323" t="s">
        <v>44</v>
      </c>
      <c r="B49" s="324"/>
      <c r="C49" s="324"/>
      <c r="D49" s="324"/>
      <c r="E49" s="325"/>
      <c r="F49" s="68">
        <f>SUM(F45:F48)</f>
        <v>0</v>
      </c>
      <c r="G49" s="69">
        <f>SUM(G45:G48)</f>
        <v>0</v>
      </c>
    </row>
    <row r="50" spans="1:15" ht="28.5" customHeight="1" thickBot="1" x14ac:dyDescent="0.3">
      <c r="A50" s="82"/>
      <c r="B50" s="82"/>
      <c r="C50" s="82"/>
      <c r="D50" s="82"/>
      <c r="E50" s="82"/>
      <c r="F50" s="37" t="s">
        <v>52</v>
      </c>
      <c r="G50" s="37" t="s">
        <v>35</v>
      </c>
    </row>
    <row r="51" spans="1:15" ht="26.25" customHeight="1" x14ac:dyDescent="0.25">
      <c r="A51" s="326" t="s">
        <v>58</v>
      </c>
      <c r="B51" s="327"/>
      <c r="C51" s="327"/>
      <c r="D51" s="327"/>
      <c r="E51" s="328" t="s">
        <v>45</v>
      </c>
      <c r="F51" s="70">
        <f>SUM(F19+F26+F35+F42+F49)</f>
        <v>127000</v>
      </c>
      <c r="G51" s="71">
        <f>SUM(G19+G26+G35+G42+G49)</f>
        <v>80842.209999999992</v>
      </c>
    </row>
    <row r="52" spans="1:15" ht="11.25" customHeight="1" x14ac:dyDescent="0.25">
      <c r="A52" s="43"/>
      <c r="B52" s="93"/>
      <c r="C52" s="94"/>
      <c r="D52" s="95"/>
      <c r="E52" s="95"/>
      <c r="F52" s="46"/>
      <c r="G52" s="46"/>
    </row>
    <row r="53" spans="1:15" ht="19.5" customHeight="1" x14ac:dyDescent="0.25">
      <c r="A53" s="82"/>
      <c r="B53" s="82"/>
      <c r="C53" s="82"/>
      <c r="D53" s="82"/>
      <c r="E53" s="89"/>
      <c r="F53" s="83" t="s">
        <v>63</v>
      </c>
      <c r="G53" s="72">
        <v>127000</v>
      </c>
    </row>
    <row r="54" spans="1:15" ht="19.5" customHeight="1" x14ac:dyDescent="0.25">
      <c r="A54" s="82"/>
      <c r="B54" s="82"/>
      <c r="C54" s="82"/>
      <c r="D54" s="82"/>
      <c r="E54" s="81"/>
      <c r="F54" s="83" t="s">
        <v>64</v>
      </c>
      <c r="G54" s="72">
        <v>0</v>
      </c>
    </row>
    <row r="55" spans="1:15" ht="19.5" customHeight="1" x14ac:dyDescent="0.25">
      <c r="A55" s="92"/>
      <c r="B55" s="82"/>
      <c r="C55" s="82"/>
      <c r="D55" s="82"/>
      <c r="E55" s="81"/>
      <c r="F55" s="83" t="s">
        <v>65</v>
      </c>
      <c r="G55" s="72">
        <v>0</v>
      </c>
    </row>
    <row r="56" spans="1:15" ht="19.5" customHeight="1" x14ac:dyDescent="0.25">
      <c r="A56" s="82"/>
      <c r="B56" s="82"/>
      <c r="C56" s="82"/>
      <c r="D56" s="82"/>
      <c r="E56" s="81"/>
      <c r="F56" s="83" t="s">
        <v>89</v>
      </c>
      <c r="G56" s="127">
        <f>SUM(G53:G55)</f>
        <v>127000</v>
      </c>
    </row>
    <row r="57" spans="1:15" ht="19.5" customHeight="1" x14ac:dyDescent="0.25">
      <c r="A57" s="82"/>
      <c r="B57" s="82"/>
      <c r="C57" s="82"/>
      <c r="D57" s="82"/>
      <c r="E57" s="81"/>
      <c r="F57" s="83" t="s">
        <v>62</v>
      </c>
      <c r="G57" s="164">
        <f>G56-G51</f>
        <v>46157.790000000008</v>
      </c>
      <c r="H57" s="251"/>
      <c r="I57" s="251"/>
      <c r="J57" s="251"/>
      <c r="K57" s="251"/>
      <c r="L57" s="251"/>
      <c r="M57" s="251"/>
      <c r="N57" s="251"/>
      <c r="O57" s="251"/>
    </row>
    <row r="58" spans="1:15" ht="18.75" customHeight="1" x14ac:dyDescent="0.25">
      <c r="A58" s="82"/>
      <c r="B58" s="82"/>
      <c r="C58" s="82"/>
      <c r="D58" s="82"/>
      <c r="E58" s="81"/>
      <c r="F58" s="83" t="s">
        <v>67</v>
      </c>
      <c r="G58" s="85">
        <f>G57/G56</f>
        <v>0.36344716535433075</v>
      </c>
      <c r="H58" s="320" t="s">
        <v>66</v>
      </c>
      <c r="I58" s="321"/>
      <c r="J58" s="321"/>
      <c r="K58" s="321"/>
      <c r="L58" s="321"/>
      <c r="M58" s="321"/>
      <c r="N58" s="321"/>
      <c r="O58" s="321"/>
    </row>
    <row r="59" spans="1:15" ht="19.5" customHeight="1" x14ac:dyDescent="0.25">
      <c r="E59" s="86"/>
      <c r="F59" s="87"/>
      <c r="G59" s="88"/>
      <c r="H59" s="322"/>
      <c r="I59" s="321"/>
      <c r="J59" s="321"/>
      <c r="K59" s="321"/>
      <c r="L59" s="321"/>
      <c r="M59" s="321"/>
      <c r="N59" s="321"/>
      <c r="O59" s="321"/>
    </row>
  </sheetData>
  <sheetProtection sheet="1" selectLockedCells="1"/>
  <mergeCells count="33">
    <mergeCell ref="H58:O59"/>
    <mergeCell ref="A47:E47"/>
    <mergeCell ref="A48:E48"/>
    <mergeCell ref="A49:E49"/>
    <mergeCell ref="A51:E51"/>
    <mergeCell ref="A46:E46"/>
    <mergeCell ref="A33:E33"/>
    <mergeCell ref="A34:E34"/>
    <mergeCell ref="A35:E35"/>
    <mergeCell ref="A37:E37"/>
    <mergeCell ref="A38:E38"/>
    <mergeCell ref="A39:E39"/>
    <mergeCell ref="A40:E40"/>
    <mergeCell ref="A41:E41"/>
    <mergeCell ref="A42:E42"/>
    <mergeCell ref="A44:E44"/>
    <mergeCell ref="A45:E45"/>
    <mergeCell ref="F6:F7"/>
    <mergeCell ref="G6:G7"/>
    <mergeCell ref="A10:A11"/>
    <mergeCell ref="D10:E10"/>
    <mergeCell ref="A32:E32"/>
    <mergeCell ref="A19:E19"/>
    <mergeCell ref="A21:E21"/>
    <mergeCell ref="A22:E22"/>
    <mergeCell ref="A23:E23"/>
    <mergeCell ref="A24:E24"/>
    <mergeCell ref="A25:E25"/>
    <mergeCell ref="A26:E26"/>
    <mergeCell ref="A28:E28"/>
    <mergeCell ref="A29:E29"/>
    <mergeCell ref="A30:E30"/>
    <mergeCell ref="A31:E31"/>
  </mergeCells>
  <conditionalFormatting sqref="G58">
    <cfRule type="cellIs" dxfId="7" priority="1" operator="greaterThan">
      <formula>0.29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0"/>
  <sheetViews>
    <sheetView showGridLines="0" topLeftCell="B1" workbookViewId="0">
      <pane ySplit="7" topLeftCell="A53" activePane="bottomLeft" state="frozen"/>
      <selection pane="bottomLeft" activeCell="I63" sqref="I63"/>
    </sheetView>
  </sheetViews>
  <sheetFormatPr defaultColWidth="8.77734375" defaultRowHeight="19.5" customHeight="1" outlineLevelRow="1" outlineLevelCol="1" x14ac:dyDescent="0.25"/>
  <cols>
    <col min="1" max="1" width="40.44140625" style="50" customWidth="1"/>
    <col min="2" max="2" width="13.21875" style="50" customWidth="1"/>
    <col min="3" max="3" width="10.77734375" style="50" customWidth="1"/>
    <col min="4" max="5" width="13.21875" style="50" customWidth="1"/>
    <col min="6" max="6" width="14.77734375" style="50" customWidth="1"/>
    <col min="7" max="8" width="14.77734375" style="50" customWidth="1" outlineLevel="1"/>
    <col min="9" max="9" width="10.21875" style="50" bestFit="1" customWidth="1"/>
    <col min="10" max="16384" width="8.77734375" style="50"/>
  </cols>
  <sheetData>
    <row r="1" spans="1:9" ht="30" customHeight="1" x14ac:dyDescent="0.3">
      <c r="A1" s="111" t="s">
        <v>46</v>
      </c>
      <c r="B1" s="112">
        <f>'Statement of Account (PRINT)'!B9:F9</f>
        <v>0</v>
      </c>
      <c r="C1" s="48"/>
      <c r="D1" s="75"/>
      <c r="E1" s="76"/>
      <c r="F1" s="77"/>
      <c r="G1" s="77"/>
      <c r="H1" s="49"/>
    </row>
    <row r="2" spans="1:9" ht="30" customHeight="1" x14ac:dyDescent="0.3">
      <c r="A2" s="113" t="s">
        <v>50</v>
      </c>
      <c r="B2" s="114">
        <f>'Statement of Account (PRINT)'!G9</f>
        <v>0</v>
      </c>
      <c r="C2" s="48"/>
      <c r="D2" s="104"/>
      <c r="E2" s="105"/>
      <c r="F2" s="77"/>
      <c r="G2" s="77"/>
      <c r="H2" s="49"/>
    </row>
    <row r="3" spans="1:9" ht="30" customHeight="1" x14ac:dyDescent="0.3">
      <c r="A3" s="115" t="s">
        <v>51</v>
      </c>
      <c r="B3" s="116" t="s">
        <v>68</v>
      </c>
      <c r="C3" s="75"/>
      <c r="D3" s="77"/>
      <c r="E3" s="78"/>
      <c r="F3" s="77"/>
      <c r="G3" s="77"/>
      <c r="H3" s="49"/>
    </row>
    <row r="4" spans="1:9" ht="5.25" customHeight="1" x14ac:dyDescent="0.3">
      <c r="A4" s="117"/>
      <c r="B4" s="118"/>
      <c r="C4" s="77"/>
      <c r="D4" s="77"/>
      <c r="E4" s="78"/>
      <c r="F4" s="77"/>
      <c r="G4" s="77"/>
      <c r="H4" s="49"/>
    </row>
    <row r="5" spans="1:9" ht="30.75" customHeight="1" x14ac:dyDescent="0.3">
      <c r="A5" s="119" t="s">
        <v>73</v>
      </c>
      <c r="B5" s="120" t="s">
        <v>69</v>
      </c>
      <c r="C5" s="51"/>
      <c r="D5" s="34"/>
      <c r="E5" s="78"/>
      <c r="F5" s="41" t="s">
        <v>57</v>
      </c>
      <c r="G5" s="36" t="s">
        <v>87</v>
      </c>
      <c r="H5" s="52" t="s">
        <v>60</v>
      </c>
    </row>
    <row r="6" spans="1:9" ht="30.75" customHeight="1" x14ac:dyDescent="0.3">
      <c r="A6" s="119" t="s">
        <v>72</v>
      </c>
      <c r="B6" s="121" t="s">
        <v>70</v>
      </c>
      <c r="C6" s="80"/>
      <c r="D6" s="77"/>
      <c r="E6" s="77"/>
      <c r="F6" s="302" t="s">
        <v>52</v>
      </c>
      <c r="G6" s="302" t="s">
        <v>54</v>
      </c>
      <c r="H6" s="304" t="s">
        <v>35</v>
      </c>
    </row>
    <row r="7" spans="1:9" ht="6.75" customHeight="1" x14ac:dyDescent="0.25">
      <c r="A7" s="42"/>
      <c r="B7" s="79"/>
      <c r="C7" s="80"/>
      <c r="D7" s="77"/>
      <c r="E7" s="77"/>
      <c r="F7" s="303"/>
      <c r="G7" s="303"/>
      <c r="H7" s="305"/>
    </row>
    <row r="8" spans="1:9" ht="10.050000000000001" customHeight="1" x14ac:dyDescent="0.25">
      <c r="A8" s="43"/>
      <c r="B8" s="93"/>
      <c r="C8" s="94"/>
      <c r="D8" s="95"/>
      <c r="E8" s="95"/>
      <c r="F8" s="46"/>
      <c r="G8" s="46"/>
      <c r="H8" s="47"/>
    </row>
    <row r="9" spans="1:9" ht="28.05" customHeight="1" x14ac:dyDescent="0.25">
      <c r="A9" s="54" t="s">
        <v>24</v>
      </c>
      <c r="B9" s="55"/>
      <c r="C9" s="55"/>
      <c r="D9" s="55"/>
      <c r="E9" s="55"/>
      <c r="F9" s="55"/>
      <c r="G9" s="55"/>
      <c r="H9" s="56"/>
    </row>
    <row r="10" spans="1:9" ht="29.25" customHeight="1" x14ac:dyDescent="0.25">
      <c r="A10" s="306" t="s">
        <v>24</v>
      </c>
      <c r="B10" s="29"/>
      <c r="C10" s="74"/>
      <c r="D10" s="308" t="s">
        <v>56</v>
      </c>
      <c r="E10" s="309"/>
      <c r="F10" s="39"/>
      <c r="G10" s="39"/>
      <c r="H10" s="38"/>
    </row>
    <row r="11" spans="1:9" ht="36" customHeight="1" x14ac:dyDescent="0.25">
      <c r="A11" s="307"/>
      <c r="B11" s="28" t="s">
        <v>36</v>
      </c>
      <c r="C11" s="28" t="s">
        <v>37</v>
      </c>
      <c r="D11" s="28" t="s">
        <v>38</v>
      </c>
      <c r="E11" s="29" t="s">
        <v>39</v>
      </c>
      <c r="F11" s="35" t="s">
        <v>52</v>
      </c>
      <c r="G11" s="35" t="s">
        <v>54</v>
      </c>
      <c r="H11" s="35" t="s">
        <v>35</v>
      </c>
    </row>
    <row r="12" spans="1:9" ht="19.5" customHeight="1" outlineLevel="1" x14ac:dyDescent="0.25">
      <c r="A12" s="106" t="s">
        <v>118</v>
      </c>
      <c r="B12" s="107">
        <v>1</v>
      </c>
      <c r="C12" s="108">
        <v>1000</v>
      </c>
      <c r="D12" s="96">
        <f>C12*B12</f>
        <v>1000</v>
      </c>
      <c r="E12" s="96"/>
      <c r="F12" s="57">
        <v>10000</v>
      </c>
      <c r="G12" s="57">
        <v>4317</v>
      </c>
      <c r="H12" s="58">
        <f>3995.5+321.97</f>
        <v>4317.47</v>
      </c>
      <c r="I12" s="59"/>
    </row>
    <row r="13" spans="1:9" ht="19.5" customHeight="1" outlineLevel="1" x14ac:dyDescent="0.25">
      <c r="A13" s="106"/>
      <c r="B13" s="107"/>
      <c r="C13" s="108"/>
      <c r="D13" s="165"/>
      <c r="E13" s="166"/>
      <c r="F13" s="57">
        <f t="shared" ref="F13:F18" si="0">SUM(D13:E13)</f>
        <v>0</v>
      </c>
      <c r="G13" s="99"/>
      <c r="H13" s="58"/>
    </row>
    <row r="14" spans="1:9" ht="19.5" customHeight="1" outlineLevel="1" x14ac:dyDescent="0.25">
      <c r="A14" s="106"/>
      <c r="B14" s="107"/>
      <c r="C14" s="108"/>
      <c r="D14" s="165"/>
      <c r="E14" s="166"/>
      <c r="F14" s="57">
        <f t="shared" si="0"/>
        <v>0</v>
      </c>
      <c r="G14" s="99"/>
      <c r="H14" s="58"/>
    </row>
    <row r="15" spans="1:9" ht="19.5" customHeight="1" outlineLevel="1" x14ac:dyDescent="0.25">
      <c r="A15" s="106"/>
      <c r="B15" s="107"/>
      <c r="C15" s="108"/>
      <c r="D15" s="96"/>
      <c r="E15" s="100"/>
      <c r="F15" s="57">
        <f t="shared" si="0"/>
        <v>0</v>
      </c>
      <c r="G15" s="99"/>
      <c r="H15" s="58"/>
    </row>
    <row r="16" spans="1:9" ht="19.5" customHeight="1" outlineLevel="1" x14ac:dyDescent="0.25">
      <c r="A16" s="106"/>
      <c r="B16" s="109"/>
      <c r="C16" s="110"/>
      <c r="D16" s="96"/>
      <c r="E16" s="100"/>
      <c r="F16" s="57">
        <f t="shared" si="0"/>
        <v>0</v>
      </c>
      <c r="G16" s="99"/>
      <c r="H16" s="61"/>
    </row>
    <row r="17" spans="1:8" ht="19.5" customHeight="1" outlineLevel="1" x14ac:dyDescent="0.25">
      <c r="A17" s="106"/>
      <c r="B17" s="109"/>
      <c r="C17" s="110"/>
      <c r="D17" s="96"/>
      <c r="E17" s="100"/>
      <c r="F17" s="57">
        <f t="shared" si="0"/>
        <v>0</v>
      </c>
      <c r="G17" s="99"/>
      <c r="H17" s="61"/>
    </row>
    <row r="18" spans="1:8" ht="19.5" customHeight="1" outlineLevel="1" x14ac:dyDescent="0.25">
      <c r="A18" s="106"/>
      <c r="B18" s="109"/>
      <c r="C18" s="110"/>
      <c r="D18" s="96"/>
      <c r="E18" s="101"/>
      <c r="F18" s="57">
        <f t="shared" si="0"/>
        <v>0</v>
      </c>
      <c r="G18" s="99"/>
      <c r="H18" s="61"/>
    </row>
    <row r="19" spans="1:8" ht="19.5" customHeight="1" x14ac:dyDescent="0.25">
      <c r="A19" s="311" t="s">
        <v>40</v>
      </c>
      <c r="B19" s="312"/>
      <c r="C19" s="312"/>
      <c r="D19" s="312"/>
      <c r="E19" s="313"/>
      <c r="F19" s="62">
        <f>SUM(F12:F18)</f>
        <v>10000</v>
      </c>
      <c r="G19" s="63">
        <f>SUM(G12:G18)</f>
        <v>4317</v>
      </c>
      <c r="H19" s="64">
        <f>SUM(H12:H18)</f>
        <v>4317.47</v>
      </c>
    </row>
    <row r="20" spans="1:8" ht="10.050000000000001" customHeight="1" x14ac:dyDescent="0.25">
      <c r="A20" s="43"/>
      <c r="B20" s="93"/>
      <c r="C20" s="94"/>
      <c r="D20" s="95"/>
      <c r="E20" s="95"/>
      <c r="F20" s="46"/>
      <c r="G20" s="46"/>
      <c r="H20" s="47"/>
    </row>
    <row r="21" spans="1:8" ht="28.05" customHeight="1" x14ac:dyDescent="0.25">
      <c r="A21" s="314" t="s">
        <v>25</v>
      </c>
      <c r="B21" s="315"/>
      <c r="C21" s="315"/>
      <c r="D21" s="315"/>
      <c r="E21" s="316"/>
      <c r="F21" s="35" t="s">
        <v>52</v>
      </c>
      <c r="G21" s="35" t="s">
        <v>54</v>
      </c>
      <c r="H21" s="125" t="s">
        <v>35</v>
      </c>
    </row>
    <row r="22" spans="1:8" ht="19.5" customHeight="1" outlineLevel="1" x14ac:dyDescent="0.25">
      <c r="A22" s="310"/>
      <c r="B22" s="310"/>
      <c r="C22" s="310"/>
      <c r="D22" s="310"/>
      <c r="E22" s="310"/>
      <c r="F22" s="102"/>
      <c r="G22" s="102"/>
      <c r="H22" s="61"/>
    </row>
    <row r="23" spans="1:8" ht="19.5" customHeight="1" outlineLevel="1" x14ac:dyDescent="0.25">
      <c r="A23" s="310"/>
      <c r="B23" s="310"/>
      <c r="C23" s="310"/>
      <c r="D23" s="310"/>
      <c r="E23" s="310"/>
      <c r="F23" s="102"/>
      <c r="G23" s="102"/>
      <c r="H23" s="61"/>
    </row>
    <row r="24" spans="1:8" ht="19.5" customHeight="1" outlineLevel="1" x14ac:dyDescent="0.25">
      <c r="A24" s="310"/>
      <c r="B24" s="310"/>
      <c r="C24" s="310"/>
      <c r="D24" s="310"/>
      <c r="E24" s="310"/>
      <c r="F24" s="102"/>
      <c r="G24" s="102"/>
      <c r="H24" s="61"/>
    </row>
    <row r="25" spans="1:8" ht="19.5" customHeight="1" outlineLevel="1" x14ac:dyDescent="0.25">
      <c r="A25" s="310"/>
      <c r="B25" s="310"/>
      <c r="C25" s="310"/>
      <c r="D25" s="310"/>
      <c r="E25" s="310"/>
      <c r="F25" s="102"/>
      <c r="G25" s="102"/>
      <c r="H25" s="61"/>
    </row>
    <row r="26" spans="1:8" ht="19.5" customHeight="1" x14ac:dyDescent="0.25">
      <c r="A26" s="317" t="s">
        <v>41</v>
      </c>
      <c r="B26" s="318"/>
      <c r="C26" s="318"/>
      <c r="D26" s="318"/>
      <c r="E26" s="319"/>
      <c r="F26" s="65">
        <f>SUM(F22:F25)</f>
        <v>0</v>
      </c>
      <c r="G26" s="66">
        <f>SUM(G22:G25)</f>
        <v>0</v>
      </c>
      <c r="H26" s="73">
        <f>SUM(H22:H25)</f>
        <v>0</v>
      </c>
    </row>
    <row r="27" spans="1:8" ht="10.050000000000001" customHeight="1" x14ac:dyDescent="0.25">
      <c r="A27" s="43"/>
      <c r="B27" s="93"/>
      <c r="C27" s="94"/>
      <c r="D27" s="95"/>
      <c r="E27" s="95"/>
      <c r="F27" s="46"/>
      <c r="G27" s="46"/>
      <c r="H27" s="47"/>
    </row>
    <row r="28" spans="1:8" ht="28.05" customHeight="1" x14ac:dyDescent="0.25">
      <c r="A28" s="314" t="s">
        <v>59</v>
      </c>
      <c r="B28" s="315"/>
      <c r="C28" s="315"/>
      <c r="D28" s="315"/>
      <c r="E28" s="316"/>
      <c r="F28" s="35" t="s">
        <v>52</v>
      </c>
      <c r="G28" s="35" t="s">
        <v>54</v>
      </c>
      <c r="H28" s="125" t="s">
        <v>35</v>
      </c>
    </row>
    <row r="29" spans="1:8" ht="19.5" customHeight="1" outlineLevel="1" x14ac:dyDescent="0.25">
      <c r="A29" s="310" t="s">
        <v>120</v>
      </c>
      <c r="B29" s="310"/>
      <c r="C29" s="310"/>
      <c r="D29" s="310"/>
      <c r="E29" s="310"/>
      <c r="F29" s="102">
        <v>22000</v>
      </c>
      <c r="G29" s="102">
        <v>0</v>
      </c>
      <c r="H29" s="61"/>
    </row>
    <row r="30" spans="1:8" ht="19.5" customHeight="1" outlineLevel="1" x14ac:dyDescent="0.25">
      <c r="A30" s="310"/>
      <c r="B30" s="310"/>
      <c r="C30" s="310"/>
      <c r="D30" s="310"/>
      <c r="E30" s="310"/>
      <c r="F30" s="102"/>
      <c r="G30" s="102"/>
      <c r="H30" s="61"/>
    </row>
    <row r="31" spans="1:8" ht="19.5" customHeight="1" outlineLevel="1" x14ac:dyDescent="0.25">
      <c r="A31" s="310"/>
      <c r="B31" s="310"/>
      <c r="C31" s="310"/>
      <c r="D31" s="310"/>
      <c r="E31" s="310"/>
      <c r="F31" s="102"/>
      <c r="G31" s="102"/>
      <c r="H31" s="61"/>
    </row>
    <row r="32" spans="1:8" ht="19.5" customHeight="1" outlineLevel="1" x14ac:dyDescent="0.25">
      <c r="A32" s="310"/>
      <c r="B32" s="310"/>
      <c r="C32" s="310"/>
      <c r="D32" s="310"/>
      <c r="E32" s="310"/>
      <c r="F32" s="102"/>
      <c r="G32" s="102"/>
      <c r="H32" s="61"/>
    </row>
    <row r="33" spans="1:8" ht="19.5" customHeight="1" outlineLevel="1" x14ac:dyDescent="0.25">
      <c r="A33" s="310"/>
      <c r="B33" s="310"/>
      <c r="C33" s="310"/>
      <c r="D33" s="310"/>
      <c r="E33" s="310"/>
      <c r="F33" s="102"/>
      <c r="G33" s="102"/>
      <c r="H33" s="61"/>
    </row>
    <row r="34" spans="1:8" ht="19.5" customHeight="1" outlineLevel="1" x14ac:dyDescent="0.25">
      <c r="A34" s="310"/>
      <c r="B34" s="310"/>
      <c r="C34" s="310"/>
      <c r="D34" s="310"/>
      <c r="E34" s="310"/>
      <c r="F34" s="102"/>
      <c r="G34" s="102"/>
      <c r="H34" s="61"/>
    </row>
    <row r="35" spans="1:8" ht="19.5" customHeight="1" x14ac:dyDescent="0.25">
      <c r="A35" s="311" t="s">
        <v>42</v>
      </c>
      <c r="B35" s="312"/>
      <c r="C35" s="312"/>
      <c r="D35" s="312"/>
      <c r="E35" s="313"/>
      <c r="F35" s="65">
        <f>SUM(F29:F34)</f>
        <v>22000</v>
      </c>
      <c r="G35" s="66">
        <f>SUM(G29:G34)</f>
        <v>0</v>
      </c>
      <c r="H35" s="67">
        <f>SUM(H29:H34)</f>
        <v>0</v>
      </c>
    </row>
    <row r="36" spans="1:8" ht="10.050000000000001" customHeight="1" x14ac:dyDescent="0.25">
      <c r="A36" s="43"/>
      <c r="B36" s="93"/>
      <c r="C36" s="94"/>
      <c r="D36" s="95"/>
      <c r="E36" s="95"/>
      <c r="F36" s="46"/>
      <c r="G36" s="46"/>
      <c r="H36" s="47"/>
    </row>
    <row r="37" spans="1:8" ht="28.05" customHeight="1" x14ac:dyDescent="0.25">
      <c r="A37" s="314" t="s">
        <v>27</v>
      </c>
      <c r="B37" s="315"/>
      <c r="C37" s="315"/>
      <c r="D37" s="315"/>
      <c r="E37" s="316"/>
      <c r="F37" s="35" t="s">
        <v>52</v>
      </c>
      <c r="G37" s="35" t="s">
        <v>54</v>
      </c>
      <c r="H37" s="125" t="s">
        <v>35</v>
      </c>
    </row>
    <row r="38" spans="1:8" ht="19.5" customHeight="1" outlineLevel="1" x14ac:dyDescent="0.25">
      <c r="A38" s="310"/>
      <c r="B38" s="310"/>
      <c r="C38" s="310"/>
      <c r="D38" s="310"/>
      <c r="E38" s="310"/>
      <c r="F38" s="102"/>
      <c r="G38" s="103"/>
      <c r="H38" s="61"/>
    </row>
    <row r="39" spans="1:8" ht="19.5" customHeight="1" outlineLevel="1" x14ac:dyDescent="0.25">
      <c r="A39" s="310"/>
      <c r="B39" s="310"/>
      <c r="C39" s="310"/>
      <c r="D39" s="310"/>
      <c r="E39" s="310"/>
      <c r="F39" s="102"/>
      <c r="G39" s="103"/>
      <c r="H39" s="61"/>
    </row>
    <row r="40" spans="1:8" ht="19.5" customHeight="1" outlineLevel="1" x14ac:dyDescent="0.25">
      <c r="A40" s="310"/>
      <c r="B40" s="310"/>
      <c r="C40" s="310"/>
      <c r="D40" s="310"/>
      <c r="E40" s="310"/>
      <c r="F40" s="102"/>
      <c r="G40" s="103"/>
      <c r="H40" s="61"/>
    </row>
    <row r="41" spans="1:8" ht="19.5" customHeight="1" outlineLevel="1" x14ac:dyDescent="0.25">
      <c r="A41" s="310"/>
      <c r="B41" s="310"/>
      <c r="C41" s="310"/>
      <c r="D41" s="310"/>
      <c r="E41" s="310"/>
      <c r="F41" s="102"/>
      <c r="G41" s="103"/>
      <c r="H41" s="61"/>
    </row>
    <row r="42" spans="1:8" ht="19.5" customHeight="1" x14ac:dyDescent="0.25">
      <c r="A42" s="311" t="s">
        <v>43</v>
      </c>
      <c r="B42" s="312"/>
      <c r="C42" s="312"/>
      <c r="D42" s="312"/>
      <c r="E42" s="313"/>
      <c r="F42" s="66">
        <f>SUM(F38:F41)</f>
        <v>0</v>
      </c>
      <c r="G42" s="66">
        <f>SUM(G38:G41)</f>
        <v>0</v>
      </c>
      <c r="H42" s="67">
        <f>SUM(H38:H41)</f>
        <v>0</v>
      </c>
    </row>
    <row r="43" spans="1:8" ht="10.050000000000001" customHeight="1" x14ac:dyDescent="0.25">
      <c r="A43" s="43"/>
      <c r="B43" s="93"/>
      <c r="C43" s="94"/>
      <c r="D43" s="95"/>
      <c r="E43" s="95"/>
      <c r="F43" s="46"/>
      <c r="G43" s="46"/>
      <c r="H43" s="47"/>
    </row>
    <row r="44" spans="1:8" ht="28.05" customHeight="1" x14ac:dyDescent="0.25">
      <c r="A44" s="314" t="s">
        <v>61</v>
      </c>
      <c r="B44" s="315"/>
      <c r="C44" s="315"/>
      <c r="D44" s="315"/>
      <c r="E44" s="316"/>
      <c r="F44" s="35" t="s">
        <v>52</v>
      </c>
      <c r="G44" s="35" t="s">
        <v>54</v>
      </c>
      <c r="H44" s="125" t="s">
        <v>35</v>
      </c>
    </row>
    <row r="45" spans="1:8" ht="19.5" customHeight="1" outlineLevel="1" x14ac:dyDescent="0.25">
      <c r="A45" s="310"/>
      <c r="B45" s="310"/>
      <c r="C45" s="310"/>
      <c r="D45" s="310"/>
      <c r="E45" s="310"/>
      <c r="F45" s="102"/>
      <c r="G45" s="103"/>
      <c r="H45" s="61"/>
    </row>
    <row r="46" spans="1:8" ht="19.5" customHeight="1" outlineLevel="1" x14ac:dyDescent="0.25">
      <c r="A46" s="310"/>
      <c r="B46" s="310"/>
      <c r="C46" s="310"/>
      <c r="D46" s="310"/>
      <c r="E46" s="310"/>
      <c r="F46" s="102"/>
      <c r="G46" s="103"/>
      <c r="H46" s="61"/>
    </row>
    <row r="47" spans="1:8" ht="19.5" customHeight="1" outlineLevel="1" x14ac:dyDescent="0.25">
      <c r="A47" s="310"/>
      <c r="B47" s="310"/>
      <c r="C47" s="310"/>
      <c r="D47" s="310"/>
      <c r="E47" s="310"/>
      <c r="F47" s="102"/>
      <c r="G47" s="103"/>
      <c r="H47" s="61"/>
    </row>
    <row r="48" spans="1:8" ht="19.5" customHeight="1" outlineLevel="1" x14ac:dyDescent="0.25">
      <c r="A48" s="310"/>
      <c r="B48" s="310"/>
      <c r="C48" s="310"/>
      <c r="D48" s="310"/>
      <c r="E48" s="310"/>
      <c r="F48" s="102"/>
      <c r="G48" s="103"/>
      <c r="H48" s="61"/>
    </row>
    <row r="49" spans="1:16" ht="19.5" customHeight="1" x14ac:dyDescent="0.25">
      <c r="A49" s="311" t="s">
        <v>44</v>
      </c>
      <c r="B49" s="312"/>
      <c r="C49" s="312"/>
      <c r="D49" s="312"/>
      <c r="E49" s="313"/>
      <c r="F49" s="122">
        <f>SUM(F45:F48)</f>
        <v>0</v>
      </c>
      <c r="G49" s="123">
        <f>SUM(G45:G48)</f>
        <v>0</v>
      </c>
      <c r="H49" s="124">
        <f>SUM(H45:H48)</f>
        <v>0</v>
      </c>
    </row>
    <row r="50" spans="1:16" ht="28.5" customHeight="1" thickBot="1" x14ac:dyDescent="0.3">
      <c r="A50" s="82"/>
      <c r="B50" s="82"/>
      <c r="C50" s="82"/>
      <c r="D50" s="82"/>
      <c r="E50" s="82"/>
      <c r="F50" s="37" t="s">
        <v>52</v>
      </c>
      <c r="G50" s="37" t="s">
        <v>54</v>
      </c>
      <c r="H50" s="37" t="s">
        <v>35</v>
      </c>
    </row>
    <row r="51" spans="1:16" ht="26.25" customHeight="1" x14ac:dyDescent="0.25">
      <c r="A51" s="326" t="s">
        <v>81</v>
      </c>
      <c r="B51" s="327"/>
      <c r="C51" s="327"/>
      <c r="D51" s="327"/>
      <c r="E51" s="328" t="s">
        <v>45</v>
      </c>
      <c r="F51" s="70">
        <f>SUM(F19+F26+F35+F42+F49)</f>
        <v>32000</v>
      </c>
      <c r="G51" s="70">
        <f>SUM(G19+G26+G35+G42+G49)</f>
        <v>4317</v>
      </c>
      <c r="H51" s="71">
        <f>SUM(H19+H26+H35+H42+H49)</f>
        <v>4317.47</v>
      </c>
    </row>
    <row r="52" spans="1:16" ht="11.25" customHeight="1" x14ac:dyDescent="0.25">
      <c r="A52" s="43"/>
      <c r="B52" s="44"/>
      <c r="C52" s="45"/>
      <c r="D52" s="53"/>
      <c r="E52" s="53"/>
      <c r="F52" s="46"/>
      <c r="G52" s="46"/>
      <c r="H52" s="46"/>
    </row>
    <row r="53" spans="1:16" ht="19.5" customHeight="1" x14ac:dyDescent="0.25">
      <c r="A53" s="82"/>
      <c r="B53" s="82"/>
      <c r="C53" s="82"/>
      <c r="D53" s="82"/>
      <c r="E53" s="89"/>
      <c r="F53" s="90"/>
      <c r="G53" s="91" t="s">
        <v>79</v>
      </c>
      <c r="H53" s="72">
        <f>'Year 1'!G57</f>
        <v>46157.790000000008</v>
      </c>
    </row>
    <row r="54" spans="1:16" ht="19.5" customHeight="1" x14ac:dyDescent="0.25">
      <c r="A54" s="82"/>
      <c r="B54" s="82"/>
      <c r="C54" s="82"/>
      <c r="D54" s="82"/>
      <c r="E54" s="81"/>
      <c r="F54" s="82"/>
      <c r="G54" s="83" t="s">
        <v>63</v>
      </c>
      <c r="H54" s="72">
        <v>32000</v>
      </c>
    </row>
    <row r="55" spans="1:16" ht="19.5" customHeight="1" x14ac:dyDescent="0.25">
      <c r="A55" s="82"/>
      <c r="B55" s="82"/>
      <c r="C55" s="82"/>
      <c r="D55" s="82"/>
      <c r="E55" s="81"/>
      <c r="F55" s="82"/>
      <c r="G55" s="83" t="s">
        <v>64</v>
      </c>
      <c r="H55" s="72">
        <v>0</v>
      </c>
    </row>
    <row r="56" spans="1:16" ht="19.5" customHeight="1" x14ac:dyDescent="0.25">
      <c r="A56" s="92"/>
      <c r="B56" s="82"/>
      <c r="C56" s="82"/>
      <c r="D56" s="82"/>
      <c r="E56" s="81"/>
      <c r="F56" s="82"/>
      <c r="G56" s="83" t="s">
        <v>65</v>
      </c>
      <c r="H56" s="72">
        <v>396.34</v>
      </c>
    </row>
    <row r="57" spans="1:16" ht="19.5" customHeight="1" x14ac:dyDescent="0.25">
      <c r="A57" s="82"/>
      <c r="B57" s="82"/>
      <c r="C57" s="82"/>
      <c r="D57" s="82"/>
      <c r="E57" s="81"/>
      <c r="F57" s="82"/>
      <c r="G57" s="83" t="s">
        <v>89</v>
      </c>
      <c r="H57" s="127">
        <f>SUM(H53:H56)</f>
        <v>78554.13</v>
      </c>
    </row>
    <row r="58" spans="1:16" ht="19.5" customHeight="1" x14ac:dyDescent="0.25">
      <c r="A58" s="82"/>
      <c r="B58" s="82"/>
      <c r="C58" s="82"/>
      <c r="D58" s="82"/>
      <c r="E58" s="81"/>
      <c r="F58" s="82"/>
      <c r="G58" s="83" t="s">
        <v>62</v>
      </c>
      <c r="H58" s="84">
        <f>H57-H51</f>
        <v>74236.66</v>
      </c>
    </row>
    <row r="59" spans="1:16" ht="24" customHeight="1" x14ac:dyDescent="0.25">
      <c r="A59" s="82"/>
      <c r="B59" s="82"/>
      <c r="C59" s="82"/>
      <c r="D59" s="82"/>
      <c r="E59" s="81"/>
      <c r="F59" s="82"/>
      <c r="G59" s="83" t="s">
        <v>83</v>
      </c>
      <c r="H59" s="85">
        <f>H58/H57</f>
        <v>0.94503828124632017</v>
      </c>
      <c r="I59" s="320" t="s">
        <v>66</v>
      </c>
      <c r="J59" s="321"/>
      <c r="K59" s="321"/>
      <c r="L59" s="321"/>
      <c r="M59" s="321"/>
      <c r="N59" s="321"/>
      <c r="O59" s="321"/>
      <c r="P59" s="321"/>
    </row>
    <row r="60" spans="1:16" ht="19.5" customHeight="1" x14ac:dyDescent="0.25">
      <c r="E60" s="86"/>
      <c r="F60" s="87"/>
      <c r="G60" s="87"/>
      <c r="H60" s="88"/>
      <c r="I60" s="322"/>
      <c r="J60" s="321"/>
      <c r="K60" s="321"/>
      <c r="L60" s="321"/>
      <c r="M60" s="321"/>
      <c r="N60" s="321"/>
      <c r="O60" s="321"/>
      <c r="P60" s="321"/>
    </row>
  </sheetData>
  <sheetProtection sheet="1" selectLockedCells="1"/>
  <mergeCells count="34">
    <mergeCell ref="I59:P60"/>
    <mergeCell ref="A48:E48"/>
    <mergeCell ref="A49:E49"/>
    <mergeCell ref="A51:E51"/>
    <mergeCell ref="A41:E41"/>
    <mergeCell ref="A42:E42"/>
    <mergeCell ref="A44:E44"/>
    <mergeCell ref="A45:E45"/>
    <mergeCell ref="A46:E46"/>
    <mergeCell ref="A47:E47"/>
    <mergeCell ref="A40:E40"/>
    <mergeCell ref="A28:E28"/>
    <mergeCell ref="A29:E29"/>
    <mergeCell ref="A30:E30"/>
    <mergeCell ref="A31:E31"/>
    <mergeCell ref="A32:E32"/>
    <mergeCell ref="A33:E33"/>
    <mergeCell ref="A34:E34"/>
    <mergeCell ref="A35:E35"/>
    <mergeCell ref="A37:E37"/>
    <mergeCell ref="A38:E38"/>
    <mergeCell ref="A39:E39"/>
    <mergeCell ref="A26:E26"/>
    <mergeCell ref="F6:F7"/>
    <mergeCell ref="G6:G7"/>
    <mergeCell ref="H6:H7"/>
    <mergeCell ref="A10:A11"/>
    <mergeCell ref="D10:E10"/>
    <mergeCell ref="A19:E19"/>
    <mergeCell ref="A21:E21"/>
    <mergeCell ref="A22:E22"/>
    <mergeCell ref="A23:E23"/>
    <mergeCell ref="A24:E24"/>
    <mergeCell ref="A25:E25"/>
  </mergeCells>
  <conditionalFormatting sqref="H59">
    <cfRule type="cellIs" dxfId="6" priority="1" operator="greaterThan">
      <formula>0.29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3"/>
  <sheetViews>
    <sheetView showGridLines="0" zoomScaleNormal="100" workbookViewId="0">
      <pane ySplit="7" topLeftCell="A24" activePane="bottomLeft" state="frozen"/>
      <selection pane="bottomLeft" activeCell="H29" sqref="H29"/>
    </sheetView>
  </sheetViews>
  <sheetFormatPr defaultColWidth="8.77734375" defaultRowHeight="19.5" customHeight="1" outlineLevelRow="1" outlineLevelCol="1" x14ac:dyDescent="0.25"/>
  <cols>
    <col min="1" max="1" width="40.44140625" style="50" customWidth="1"/>
    <col min="2" max="2" width="13.21875" style="50" customWidth="1"/>
    <col min="3" max="3" width="10.77734375" style="50" customWidth="1"/>
    <col min="4" max="5" width="13.21875" style="50" customWidth="1"/>
    <col min="6" max="7" width="14.77734375" style="50" customWidth="1" outlineLevel="1"/>
    <col min="8" max="8" width="14.77734375" style="50" customWidth="1"/>
    <col min="9" max="9" width="10.21875" style="50" bestFit="1" customWidth="1"/>
    <col min="10" max="16384" width="8.77734375" style="50"/>
  </cols>
  <sheetData>
    <row r="1" spans="1:9" ht="30" customHeight="1" x14ac:dyDescent="0.3">
      <c r="A1" s="111" t="s">
        <v>46</v>
      </c>
      <c r="B1" s="112">
        <f>'Statement of Account (PRINT)'!B9:F9</f>
        <v>0</v>
      </c>
      <c r="C1" s="48"/>
      <c r="D1" s="75"/>
      <c r="E1" s="76"/>
      <c r="F1" s="77"/>
      <c r="G1" s="77"/>
      <c r="H1" s="49"/>
    </row>
    <row r="2" spans="1:9" ht="30" customHeight="1" x14ac:dyDescent="0.3">
      <c r="A2" s="113" t="s">
        <v>50</v>
      </c>
      <c r="B2" s="332">
        <f>'Statement of Account (PRINT)'!G9</f>
        <v>0</v>
      </c>
      <c r="C2" s="332"/>
      <c r="D2" s="332"/>
      <c r="E2" s="333"/>
      <c r="F2" s="77"/>
      <c r="G2" s="77"/>
      <c r="H2" s="49"/>
    </row>
    <row r="3" spans="1:9" ht="30" customHeight="1" x14ac:dyDescent="0.3">
      <c r="A3" s="115" t="s">
        <v>51</v>
      </c>
      <c r="B3" s="116" t="s">
        <v>55</v>
      </c>
      <c r="C3" s="75"/>
      <c r="D3" s="77"/>
      <c r="E3" s="78"/>
      <c r="F3" s="77"/>
      <c r="G3" s="77"/>
      <c r="H3" s="49"/>
    </row>
    <row r="4" spans="1:9" ht="5.25" customHeight="1" x14ac:dyDescent="0.3">
      <c r="A4" s="117"/>
      <c r="B4" s="118"/>
      <c r="C4" s="77"/>
      <c r="D4" s="77"/>
      <c r="E4" s="78"/>
      <c r="F4" s="77"/>
      <c r="G4" s="77"/>
      <c r="H4" s="49"/>
    </row>
    <row r="5" spans="1:9" ht="30.75" customHeight="1" x14ac:dyDescent="0.3">
      <c r="A5" s="119" t="s">
        <v>73</v>
      </c>
      <c r="B5" s="120" t="s">
        <v>74</v>
      </c>
      <c r="C5" s="51"/>
      <c r="D5" s="34"/>
      <c r="E5" s="78"/>
      <c r="F5" s="41" t="s">
        <v>57</v>
      </c>
      <c r="G5" s="36" t="s">
        <v>87</v>
      </c>
      <c r="H5" s="52" t="s">
        <v>60</v>
      </c>
    </row>
    <row r="6" spans="1:9" ht="30.75" customHeight="1" x14ac:dyDescent="0.3">
      <c r="A6" s="119" t="s">
        <v>72</v>
      </c>
      <c r="B6" s="121" t="s">
        <v>75</v>
      </c>
      <c r="C6" s="80"/>
      <c r="D6" s="77"/>
      <c r="E6" s="77"/>
      <c r="F6" s="302" t="s">
        <v>52</v>
      </c>
      <c r="G6" s="302" t="s">
        <v>54</v>
      </c>
      <c r="H6" s="304" t="s">
        <v>35</v>
      </c>
    </row>
    <row r="7" spans="1:9" ht="6.75" customHeight="1" x14ac:dyDescent="0.25">
      <c r="A7" s="42"/>
      <c r="B7" s="79"/>
      <c r="C7" s="80"/>
      <c r="D7" s="77"/>
      <c r="E7" s="77"/>
      <c r="F7" s="303"/>
      <c r="G7" s="303"/>
      <c r="H7" s="305"/>
    </row>
    <row r="8" spans="1:9" ht="10.050000000000001" customHeight="1" x14ac:dyDescent="0.25">
      <c r="A8" s="43"/>
      <c r="B8" s="93"/>
      <c r="C8" s="94"/>
      <c r="D8" s="95"/>
      <c r="E8" s="95"/>
      <c r="F8" s="46"/>
      <c r="G8" s="46"/>
      <c r="H8" s="47"/>
    </row>
    <row r="9" spans="1:9" ht="28.05" customHeight="1" x14ac:dyDescent="0.25">
      <c r="A9" s="54" t="s">
        <v>24</v>
      </c>
      <c r="B9" s="55"/>
      <c r="C9" s="55"/>
      <c r="D9" s="55"/>
      <c r="E9" s="55"/>
      <c r="F9" s="55"/>
      <c r="G9" s="55"/>
      <c r="H9" s="56"/>
    </row>
    <row r="10" spans="1:9" ht="29.25" customHeight="1" outlineLevel="1" x14ac:dyDescent="0.25">
      <c r="A10" s="306" t="s">
        <v>24</v>
      </c>
      <c r="B10" s="29"/>
      <c r="C10" s="74"/>
      <c r="D10" s="308" t="s">
        <v>56</v>
      </c>
      <c r="E10" s="309"/>
      <c r="F10" s="39"/>
      <c r="G10" s="39"/>
      <c r="H10" s="38"/>
    </row>
    <row r="11" spans="1:9" ht="36" customHeight="1" outlineLevel="1" x14ac:dyDescent="0.25">
      <c r="A11" s="307"/>
      <c r="B11" s="28" t="s">
        <v>36</v>
      </c>
      <c r="C11" s="28" t="s">
        <v>37</v>
      </c>
      <c r="D11" s="28" t="s">
        <v>38</v>
      </c>
      <c r="E11" s="29" t="s">
        <v>39</v>
      </c>
      <c r="F11" s="35" t="s">
        <v>52</v>
      </c>
      <c r="G11" s="35" t="s">
        <v>54</v>
      </c>
      <c r="H11" s="35" t="s">
        <v>35</v>
      </c>
    </row>
    <row r="12" spans="1:9" ht="19.5" customHeight="1" outlineLevel="1" x14ac:dyDescent="0.25">
      <c r="A12" s="106" t="s">
        <v>122</v>
      </c>
      <c r="B12" s="107">
        <v>1</v>
      </c>
      <c r="C12" s="108">
        <v>10000</v>
      </c>
      <c r="D12" s="96">
        <f>C12*B12</f>
        <v>10000</v>
      </c>
      <c r="E12" s="97"/>
      <c r="F12" s="57">
        <f>SUM(D12:E12)</f>
        <v>10000</v>
      </c>
      <c r="G12" s="98">
        <v>37209</v>
      </c>
      <c r="H12" s="58">
        <f>28910.15+8519.74</f>
        <v>37429.89</v>
      </c>
      <c r="I12" s="59"/>
    </row>
    <row r="13" spans="1:9" ht="19.5" customHeight="1" outlineLevel="1" x14ac:dyDescent="0.25">
      <c r="A13" s="106" t="s">
        <v>124</v>
      </c>
      <c r="B13" s="109">
        <v>1</v>
      </c>
      <c r="C13" s="110">
        <v>9000</v>
      </c>
      <c r="D13" s="96">
        <f>C13</f>
        <v>9000</v>
      </c>
      <c r="E13" s="100"/>
      <c r="F13" s="60">
        <f>D13+E13</f>
        <v>9000</v>
      </c>
      <c r="G13" s="98"/>
      <c r="H13" s="58"/>
    </row>
    <row r="14" spans="1:9" ht="19.5" customHeight="1" outlineLevel="1" x14ac:dyDescent="0.25">
      <c r="A14" s="128"/>
      <c r="B14" s="107"/>
      <c r="C14" s="108"/>
      <c r="D14" s="96"/>
      <c r="E14" s="100"/>
      <c r="F14" s="60"/>
      <c r="G14" s="98"/>
      <c r="H14" s="58"/>
    </row>
    <row r="15" spans="1:9" ht="19.5" customHeight="1" outlineLevel="1" x14ac:dyDescent="0.25">
      <c r="A15" s="128"/>
      <c r="B15" s="107"/>
      <c r="C15" s="108"/>
      <c r="D15" s="96"/>
      <c r="E15" s="100"/>
      <c r="F15" s="60"/>
      <c r="G15" s="98"/>
      <c r="H15" s="58"/>
    </row>
    <row r="16" spans="1:9" ht="19.5" customHeight="1" outlineLevel="1" x14ac:dyDescent="0.25">
      <c r="A16" s="128"/>
      <c r="B16" s="109"/>
      <c r="C16" s="110"/>
      <c r="D16" s="96"/>
      <c r="E16" s="100"/>
      <c r="F16" s="60"/>
      <c r="G16" s="99"/>
      <c r="H16" s="61"/>
    </row>
    <row r="17" spans="1:8" ht="19.5" customHeight="1" outlineLevel="1" x14ac:dyDescent="0.25">
      <c r="A17" s="128"/>
      <c r="B17" s="109"/>
      <c r="C17" s="110"/>
      <c r="D17" s="96"/>
      <c r="E17" s="100"/>
      <c r="F17" s="60"/>
      <c r="G17" s="99"/>
      <c r="H17" s="61"/>
    </row>
    <row r="18" spans="1:8" ht="19.5" customHeight="1" outlineLevel="1" x14ac:dyDescent="0.25">
      <c r="A18" s="128"/>
      <c r="B18" s="109"/>
      <c r="C18" s="110"/>
      <c r="D18" s="96"/>
      <c r="E18" s="101"/>
      <c r="F18" s="60"/>
      <c r="G18" s="99"/>
      <c r="H18" s="61"/>
    </row>
    <row r="19" spans="1:8" ht="19.5" customHeight="1" x14ac:dyDescent="0.25">
      <c r="A19" s="311" t="s">
        <v>40</v>
      </c>
      <c r="B19" s="312"/>
      <c r="C19" s="312"/>
      <c r="D19" s="312"/>
      <c r="E19" s="313"/>
      <c r="F19" s="62">
        <f>SUM(F12:F18)</f>
        <v>19000</v>
      </c>
      <c r="G19" s="63">
        <f>SUM(G12:G18)</f>
        <v>37209</v>
      </c>
      <c r="H19" s="64">
        <f>SUM(H12:H18)</f>
        <v>37429.89</v>
      </c>
    </row>
    <row r="20" spans="1:8" ht="10.050000000000001" customHeight="1" x14ac:dyDescent="0.25">
      <c r="A20" s="43"/>
      <c r="B20" s="93"/>
      <c r="C20" s="94"/>
      <c r="D20" s="95"/>
      <c r="E20" s="95"/>
      <c r="F20" s="46"/>
      <c r="G20" s="46"/>
      <c r="H20" s="47"/>
    </row>
    <row r="21" spans="1:8" ht="28.05" customHeight="1" x14ac:dyDescent="0.25">
      <c r="A21" s="314" t="s">
        <v>25</v>
      </c>
      <c r="B21" s="315"/>
      <c r="C21" s="315"/>
      <c r="D21" s="315"/>
      <c r="E21" s="316"/>
      <c r="F21" s="37" t="s">
        <v>52</v>
      </c>
      <c r="G21" s="37" t="s">
        <v>54</v>
      </c>
      <c r="H21" s="40" t="s">
        <v>35</v>
      </c>
    </row>
    <row r="22" spans="1:8" ht="19.5" customHeight="1" outlineLevel="1" x14ac:dyDescent="0.25">
      <c r="A22" s="329"/>
      <c r="B22" s="329"/>
      <c r="C22" s="329"/>
      <c r="D22" s="329"/>
      <c r="E22" s="329"/>
      <c r="F22" s="102"/>
      <c r="G22" s="102"/>
      <c r="H22" s="61"/>
    </row>
    <row r="23" spans="1:8" ht="19.5" customHeight="1" outlineLevel="1" x14ac:dyDescent="0.25">
      <c r="A23" s="329"/>
      <c r="B23" s="329"/>
      <c r="C23" s="329"/>
      <c r="D23" s="329"/>
      <c r="E23" s="329"/>
      <c r="F23" s="102"/>
      <c r="G23" s="102"/>
      <c r="H23" s="61"/>
    </row>
    <row r="24" spans="1:8" ht="19.5" customHeight="1" outlineLevel="1" x14ac:dyDescent="0.25">
      <c r="A24" s="329"/>
      <c r="B24" s="329"/>
      <c r="C24" s="329"/>
      <c r="D24" s="329"/>
      <c r="E24" s="329"/>
      <c r="F24" s="102"/>
      <c r="G24" s="102"/>
      <c r="H24" s="61"/>
    </row>
    <row r="25" spans="1:8" ht="19.5" customHeight="1" outlineLevel="1" x14ac:dyDescent="0.25">
      <c r="A25" s="329"/>
      <c r="B25" s="329"/>
      <c r="C25" s="329"/>
      <c r="D25" s="329"/>
      <c r="E25" s="329"/>
      <c r="F25" s="102"/>
      <c r="G25" s="102"/>
      <c r="H25" s="61"/>
    </row>
    <row r="26" spans="1:8" ht="19.5" customHeight="1" x14ac:dyDescent="0.25">
      <c r="A26" s="317" t="s">
        <v>41</v>
      </c>
      <c r="B26" s="318"/>
      <c r="C26" s="318"/>
      <c r="D26" s="318"/>
      <c r="E26" s="319"/>
      <c r="F26" s="65">
        <f>SUM(F22:F25)</f>
        <v>0</v>
      </c>
      <c r="G26" s="66">
        <f>SUM(G22:G25)</f>
        <v>0</v>
      </c>
      <c r="H26" s="73">
        <f>SUM(H22:H25)</f>
        <v>0</v>
      </c>
    </row>
    <row r="27" spans="1:8" ht="10.050000000000001" customHeight="1" x14ac:dyDescent="0.25">
      <c r="A27" s="43"/>
      <c r="B27" s="93"/>
      <c r="C27" s="94"/>
      <c r="D27" s="95"/>
      <c r="E27" s="95"/>
      <c r="F27" s="46"/>
      <c r="G27" s="46"/>
      <c r="H27" s="47"/>
    </row>
    <row r="28" spans="1:8" ht="28.05" customHeight="1" x14ac:dyDescent="0.25">
      <c r="A28" s="314" t="s">
        <v>59</v>
      </c>
      <c r="B28" s="315"/>
      <c r="C28" s="315"/>
      <c r="D28" s="315"/>
      <c r="E28" s="316"/>
      <c r="F28" s="37" t="s">
        <v>52</v>
      </c>
      <c r="G28" s="37" t="s">
        <v>54</v>
      </c>
      <c r="H28" s="40" t="s">
        <v>35</v>
      </c>
    </row>
    <row r="29" spans="1:8" ht="19.5" customHeight="1" outlineLevel="1" x14ac:dyDescent="0.25">
      <c r="A29" s="310" t="s">
        <v>123</v>
      </c>
      <c r="B29" s="310"/>
      <c r="C29" s="310"/>
      <c r="D29" s="310"/>
      <c r="E29" s="310"/>
      <c r="F29" s="102">
        <v>22000</v>
      </c>
      <c r="G29" s="102">
        <v>0</v>
      </c>
      <c r="H29" s="61"/>
    </row>
    <row r="30" spans="1:8" ht="19.5" customHeight="1" outlineLevel="1" x14ac:dyDescent="0.25">
      <c r="A30" s="329"/>
      <c r="B30" s="329"/>
      <c r="C30" s="329"/>
      <c r="D30" s="329"/>
      <c r="E30" s="329"/>
      <c r="F30" s="102"/>
      <c r="G30" s="102"/>
      <c r="H30" s="61"/>
    </row>
    <row r="31" spans="1:8" ht="19.5" customHeight="1" outlineLevel="1" x14ac:dyDescent="0.25">
      <c r="A31" s="329"/>
      <c r="B31" s="329"/>
      <c r="C31" s="329"/>
      <c r="D31" s="329"/>
      <c r="E31" s="329"/>
      <c r="F31" s="102"/>
      <c r="G31" s="102"/>
      <c r="H31" s="61"/>
    </row>
    <row r="32" spans="1:8" ht="19.5" customHeight="1" outlineLevel="1" x14ac:dyDescent="0.25">
      <c r="A32" s="329"/>
      <c r="B32" s="329"/>
      <c r="C32" s="329"/>
      <c r="D32" s="329"/>
      <c r="E32" s="329"/>
      <c r="F32" s="102"/>
      <c r="G32" s="102"/>
      <c r="H32" s="61"/>
    </row>
    <row r="33" spans="1:8" ht="19.5" customHeight="1" outlineLevel="1" x14ac:dyDescent="0.25">
      <c r="A33" s="329"/>
      <c r="B33" s="329"/>
      <c r="C33" s="329"/>
      <c r="D33" s="329"/>
      <c r="E33" s="329"/>
      <c r="F33" s="102"/>
      <c r="G33" s="102"/>
      <c r="H33" s="61"/>
    </row>
    <row r="34" spans="1:8" ht="19.5" customHeight="1" outlineLevel="1" x14ac:dyDescent="0.25">
      <c r="A34" s="329"/>
      <c r="B34" s="329"/>
      <c r="C34" s="329"/>
      <c r="D34" s="329"/>
      <c r="E34" s="329"/>
      <c r="F34" s="102"/>
      <c r="G34" s="102"/>
      <c r="H34" s="61"/>
    </row>
    <row r="35" spans="1:8" ht="19.5" customHeight="1" x14ac:dyDescent="0.25">
      <c r="A35" s="311" t="s">
        <v>42</v>
      </c>
      <c r="B35" s="312"/>
      <c r="C35" s="312"/>
      <c r="D35" s="312"/>
      <c r="E35" s="313"/>
      <c r="F35" s="65">
        <f>SUM(F29:F34)</f>
        <v>22000</v>
      </c>
      <c r="G35" s="66">
        <f>SUM(G29:G34)</f>
        <v>0</v>
      </c>
      <c r="H35" s="67">
        <f>SUM(H29:H34)</f>
        <v>0</v>
      </c>
    </row>
    <row r="36" spans="1:8" ht="10.050000000000001" customHeight="1" x14ac:dyDescent="0.25">
      <c r="A36" s="43"/>
      <c r="B36" s="93"/>
      <c r="C36" s="94"/>
      <c r="D36" s="95"/>
      <c r="E36" s="95"/>
      <c r="F36" s="46"/>
      <c r="G36" s="46"/>
      <c r="H36" s="47"/>
    </row>
    <row r="37" spans="1:8" ht="28.05" customHeight="1" x14ac:dyDescent="0.25">
      <c r="A37" s="314" t="s">
        <v>110</v>
      </c>
      <c r="B37" s="315"/>
      <c r="C37" s="315"/>
      <c r="D37" s="315"/>
      <c r="E37" s="316"/>
      <c r="F37" s="37" t="s">
        <v>52</v>
      </c>
      <c r="G37" s="37" t="s">
        <v>54</v>
      </c>
      <c r="H37" s="40" t="s">
        <v>35</v>
      </c>
    </row>
    <row r="38" spans="1:8" ht="19.5" customHeight="1" outlineLevel="1" x14ac:dyDescent="0.25">
      <c r="A38" s="329"/>
      <c r="B38" s="329"/>
      <c r="C38" s="329"/>
      <c r="D38" s="329"/>
      <c r="E38" s="329"/>
      <c r="F38" s="102"/>
      <c r="G38" s="103"/>
      <c r="H38" s="61"/>
    </row>
    <row r="39" spans="1:8" ht="19.5" customHeight="1" outlineLevel="1" x14ac:dyDescent="0.25">
      <c r="A39" s="329"/>
      <c r="B39" s="329"/>
      <c r="C39" s="329"/>
      <c r="D39" s="329"/>
      <c r="E39" s="329"/>
      <c r="F39" s="102"/>
      <c r="G39" s="103"/>
      <c r="H39" s="61"/>
    </row>
    <row r="40" spans="1:8" ht="19.5" customHeight="1" outlineLevel="1" x14ac:dyDescent="0.25">
      <c r="A40" s="329"/>
      <c r="B40" s="329"/>
      <c r="C40" s="329"/>
      <c r="D40" s="329"/>
      <c r="E40" s="329"/>
      <c r="F40" s="102"/>
      <c r="G40" s="103"/>
      <c r="H40" s="61"/>
    </row>
    <row r="41" spans="1:8" ht="19.5" customHeight="1" outlineLevel="1" x14ac:dyDescent="0.25">
      <c r="A41" s="329"/>
      <c r="B41" s="329"/>
      <c r="C41" s="329"/>
      <c r="D41" s="329"/>
      <c r="E41" s="329"/>
      <c r="F41" s="102"/>
      <c r="G41" s="103"/>
      <c r="H41" s="61"/>
    </row>
    <row r="42" spans="1:8" ht="19.5" customHeight="1" x14ac:dyDescent="0.25">
      <c r="A42" s="311" t="s">
        <v>43</v>
      </c>
      <c r="B42" s="312"/>
      <c r="C42" s="312"/>
      <c r="D42" s="312"/>
      <c r="E42" s="313"/>
      <c r="F42" s="66">
        <f>SUM(F38:F41)</f>
        <v>0</v>
      </c>
      <c r="G42" s="66">
        <f>SUM(G38:G41)</f>
        <v>0</v>
      </c>
      <c r="H42" s="67">
        <f>SUM(H38:H41)</f>
        <v>0</v>
      </c>
    </row>
    <row r="43" spans="1:8" ht="10.050000000000001" customHeight="1" x14ac:dyDescent="0.25">
      <c r="A43" s="43"/>
      <c r="B43" s="93"/>
      <c r="C43" s="94"/>
      <c r="D43" s="95"/>
      <c r="E43" s="95"/>
      <c r="F43" s="46"/>
      <c r="G43" s="46"/>
      <c r="H43" s="47"/>
    </row>
    <row r="44" spans="1:8" ht="28.05" customHeight="1" x14ac:dyDescent="0.25">
      <c r="A44" s="314" t="s">
        <v>61</v>
      </c>
      <c r="B44" s="315"/>
      <c r="C44" s="315"/>
      <c r="D44" s="315"/>
      <c r="E44" s="316"/>
      <c r="F44" s="37" t="s">
        <v>52</v>
      </c>
      <c r="G44" s="37" t="s">
        <v>54</v>
      </c>
      <c r="H44" s="40" t="s">
        <v>35</v>
      </c>
    </row>
    <row r="45" spans="1:8" ht="19.5" customHeight="1" outlineLevel="1" x14ac:dyDescent="0.25">
      <c r="A45" s="329"/>
      <c r="B45" s="329"/>
      <c r="C45" s="329"/>
      <c r="D45" s="329"/>
      <c r="E45" s="329"/>
      <c r="F45" s="102"/>
      <c r="G45" s="103"/>
      <c r="H45" s="61"/>
    </row>
    <row r="46" spans="1:8" ht="19.5" customHeight="1" outlineLevel="1" x14ac:dyDescent="0.25">
      <c r="A46" s="329"/>
      <c r="B46" s="329"/>
      <c r="C46" s="329"/>
      <c r="D46" s="329"/>
      <c r="E46" s="329"/>
      <c r="F46" s="102"/>
      <c r="G46" s="103"/>
      <c r="H46" s="61"/>
    </row>
    <row r="47" spans="1:8" ht="19.5" customHeight="1" outlineLevel="1" x14ac:dyDescent="0.25">
      <c r="A47" s="329"/>
      <c r="B47" s="329"/>
      <c r="C47" s="329"/>
      <c r="D47" s="329"/>
      <c r="E47" s="329"/>
      <c r="F47" s="102"/>
      <c r="G47" s="103"/>
      <c r="H47" s="61"/>
    </row>
    <row r="48" spans="1:8" ht="19.5" customHeight="1" outlineLevel="1" x14ac:dyDescent="0.25">
      <c r="A48" s="329"/>
      <c r="B48" s="329"/>
      <c r="C48" s="329"/>
      <c r="D48" s="329"/>
      <c r="E48" s="329"/>
      <c r="F48" s="102"/>
      <c r="G48" s="103"/>
      <c r="H48" s="61"/>
    </row>
    <row r="49" spans="1:12" ht="19.5" customHeight="1" x14ac:dyDescent="0.25">
      <c r="A49" s="311" t="s">
        <v>44</v>
      </c>
      <c r="B49" s="312"/>
      <c r="C49" s="312"/>
      <c r="D49" s="312"/>
      <c r="E49" s="313"/>
      <c r="F49" s="122">
        <f>SUM(F45:F48)</f>
        <v>0</v>
      </c>
      <c r="G49" s="123">
        <f>SUM(G45:G48)</f>
        <v>0</v>
      </c>
      <c r="H49" s="124">
        <f>SUM(H45:H48)</f>
        <v>0</v>
      </c>
    </row>
    <row r="50" spans="1:12" ht="28.5" customHeight="1" thickBot="1" x14ac:dyDescent="0.3">
      <c r="A50" s="82"/>
      <c r="B50" s="82"/>
      <c r="C50" s="82"/>
      <c r="D50" s="82"/>
      <c r="E50" s="82"/>
      <c r="F50" s="37" t="s">
        <v>52</v>
      </c>
      <c r="G50" s="37" t="s">
        <v>54</v>
      </c>
      <c r="H50" s="37" t="s">
        <v>35</v>
      </c>
    </row>
    <row r="51" spans="1:12" ht="26.25" customHeight="1" x14ac:dyDescent="0.25">
      <c r="A51" s="326" t="s">
        <v>82</v>
      </c>
      <c r="B51" s="327"/>
      <c r="C51" s="327"/>
      <c r="D51" s="327"/>
      <c r="E51" s="328" t="s">
        <v>45</v>
      </c>
      <c r="F51" s="70">
        <f>SUM(F19+F26+F35+F42+F49)</f>
        <v>41000</v>
      </c>
      <c r="G51" s="70">
        <f>SUM(G19+G26+G35+G42+G49)</f>
        <v>37209</v>
      </c>
      <c r="H51" s="131">
        <f>SUM(H19+H26+H35+H42+H49)</f>
        <v>37429.89</v>
      </c>
    </row>
    <row r="52" spans="1:12" ht="11.25" customHeight="1" x14ac:dyDescent="0.25">
      <c r="A52" s="43"/>
      <c r="B52" s="44"/>
      <c r="C52" s="45"/>
      <c r="D52" s="53"/>
      <c r="E52" s="53"/>
      <c r="F52" s="46"/>
      <c r="G52" s="46"/>
      <c r="H52" s="46"/>
    </row>
    <row r="53" spans="1:12" ht="19.5" customHeight="1" x14ac:dyDescent="0.25">
      <c r="A53" s="82"/>
      <c r="B53" s="82"/>
      <c r="C53" s="82"/>
      <c r="D53" s="82"/>
      <c r="E53" s="89"/>
      <c r="F53" s="90"/>
      <c r="G53" s="91" t="s">
        <v>80</v>
      </c>
      <c r="H53" s="167">
        <f>'Year 2'!H58</f>
        <v>74236.66</v>
      </c>
    </row>
    <row r="54" spans="1:12" ht="19.5" customHeight="1" x14ac:dyDescent="0.25">
      <c r="A54" s="82"/>
      <c r="B54" s="82"/>
      <c r="C54" s="82"/>
      <c r="D54" s="82"/>
      <c r="E54" s="334" t="s">
        <v>88</v>
      </c>
      <c r="F54" s="334"/>
      <c r="G54" s="334"/>
      <c r="H54" s="334"/>
    </row>
    <row r="55" spans="1:12" ht="19.5" customHeight="1" x14ac:dyDescent="0.25">
      <c r="A55" s="82"/>
      <c r="B55" s="82"/>
      <c r="C55" s="82"/>
      <c r="D55" s="82"/>
      <c r="E55" s="81"/>
      <c r="F55" s="82"/>
      <c r="G55" s="83" t="s">
        <v>63</v>
      </c>
      <c r="H55" s="127">
        <v>41000</v>
      </c>
    </row>
    <row r="56" spans="1:12" ht="19.5" customHeight="1" x14ac:dyDescent="0.25">
      <c r="A56" s="82"/>
      <c r="B56" s="82"/>
      <c r="C56" s="82"/>
      <c r="D56" s="82"/>
      <c r="E56" s="81"/>
      <c r="F56" s="82"/>
      <c r="G56" s="83" t="s">
        <v>64</v>
      </c>
      <c r="H56" s="72">
        <v>0</v>
      </c>
    </row>
    <row r="57" spans="1:12" ht="19.5" customHeight="1" x14ac:dyDescent="0.25">
      <c r="A57" s="92"/>
      <c r="B57" s="82"/>
      <c r="C57" s="82"/>
      <c r="D57" s="82"/>
      <c r="E57" s="81"/>
      <c r="F57" s="82"/>
      <c r="G57" s="83" t="s">
        <v>65</v>
      </c>
      <c r="H57" s="72">
        <v>855.32</v>
      </c>
    </row>
    <row r="58" spans="1:12" ht="19.5" customHeight="1" x14ac:dyDescent="0.25">
      <c r="A58" s="92"/>
      <c r="B58" s="82"/>
      <c r="C58" s="82"/>
      <c r="D58" s="82"/>
      <c r="E58" s="81"/>
      <c r="F58" s="82"/>
      <c r="G58" s="83" t="s">
        <v>90</v>
      </c>
      <c r="H58" s="129">
        <f>SUM(H55:H57)+H53</f>
        <v>116091.98000000001</v>
      </c>
    </row>
    <row r="59" spans="1:12" ht="19.5" customHeight="1" x14ac:dyDescent="0.25">
      <c r="A59" s="82"/>
      <c r="B59" s="82"/>
      <c r="C59" s="82"/>
      <c r="D59" s="82"/>
      <c r="E59" s="81"/>
      <c r="F59" s="82"/>
      <c r="G59" s="83" t="s">
        <v>62</v>
      </c>
      <c r="H59" s="84">
        <f>H58-H51</f>
        <v>78662.090000000011</v>
      </c>
    </row>
    <row r="60" spans="1:12" ht="19.5" customHeight="1" x14ac:dyDescent="0.25">
      <c r="A60" s="82"/>
      <c r="B60" s="82"/>
      <c r="C60" s="82"/>
      <c r="D60" s="82"/>
      <c r="E60" s="81"/>
      <c r="F60" s="82"/>
      <c r="G60" s="83" t="s">
        <v>117</v>
      </c>
      <c r="H60" s="85">
        <f>H59/H58</f>
        <v>0.67758418798611242</v>
      </c>
    </row>
    <row r="61" spans="1:12" ht="11.25" customHeight="1" x14ac:dyDescent="0.25">
      <c r="A61" s="82"/>
      <c r="B61" s="82"/>
      <c r="C61" s="82"/>
      <c r="D61" s="82"/>
      <c r="E61" s="86"/>
      <c r="F61" s="87"/>
      <c r="G61" s="87"/>
      <c r="H61" s="88"/>
    </row>
    <row r="62" spans="1:12" ht="19.5" customHeight="1" x14ac:dyDescent="0.25">
      <c r="E62" s="330" t="s">
        <v>66</v>
      </c>
      <c r="F62" s="330"/>
      <c r="G62" s="330"/>
      <c r="H62" s="330"/>
      <c r="I62" s="163"/>
      <c r="J62" s="163"/>
      <c r="K62" s="163"/>
      <c r="L62" s="163"/>
    </row>
    <row r="63" spans="1:12" ht="19.5" customHeight="1" x14ac:dyDescent="0.25">
      <c r="E63" s="331"/>
      <c r="F63" s="331"/>
      <c r="G63" s="331"/>
      <c r="H63" s="331"/>
      <c r="I63" s="163"/>
      <c r="J63" s="163"/>
      <c r="K63" s="163"/>
      <c r="L63" s="163"/>
    </row>
  </sheetData>
  <sheetProtection sheet="1" selectLockedCells="1"/>
  <mergeCells count="36">
    <mergeCell ref="A47:E47"/>
    <mergeCell ref="A34:E34"/>
    <mergeCell ref="A35:E35"/>
    <mergeCell ref="A37:E37"/>
    <mergeCell ref="A38:E38"/>
    <mergeCell ref="A39:E39"/>
    <mergeCell ref="A40:E40"/>
    <mergeCell ref="A41:E41"/>
    <mergeCell ref="E62:H63"/>
    <mergeCell ref="B2:E2"/>
    <mergeCell ref="F6:F7"/>
    <mergeCell ref="G6:G7"/>
    <mergeCell ref="H6:H7"/>
    <mergeCell ref="A42:E42"/>
    <mergeCell ref="A44:E44"/>
    <mergeCell ref="A45:E45"/>
    <mergeCell ref="A46:E46"/>
    <mergeCell ref="A19:E19"/>
    <mergeCell ref="A48:E48"/>
    <mergeCell ref="A49:E49"/>
    <mergeCell ref="A51:E51"/>
    <mergeCell ref="E54:H54"/>
    <mergeCell ref="A29:E29"/>
    <mergeCell ref="A30:E30"/>
    <mergeCell ref="A10:A11"/>
    <mergeCell ref="D10:E10"/>
    <mergeCell ref="A33:E33"/>
    <mergeCell ref="A21:E21"/>
    <mergeCell ref="A22:E22"/>
    <mergeCell ref="A23:E23"/>
    <mergeCell ref="A24:E24"/>
    <mergeCell ref="A25:E25"/>
    <mergeCell ref="A26:E26"/>
    <mergeCell ref="A28:E28"/>
    <mergeCell ref="A31:E31"/>
    <mergeCell ref="A32:E32"/>
  </mergeCells>
  <conditionalFormatting sqref="H60">
    <cfRule type="cellIs" dxfId="5" priority="1" operator="greaterThan">
      <formula>0.299</formula>
    </cfRule>
    <cfRule type="cellIs" dxfId="4" priority="2" operator="greaterThan">
      <formula>0.29</formula>
    </cfRule>
  </conditionalFormatting>
  <pageMargins left="0.7" right="0.7" top="0.75" bottom="0.75" header="0.3" footer="0.3"/>
  <pageSetup scale="68" orientation="portrait" verticalDpi="0" r:id="rId1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8"/>
  <sheetViews>
    <sheetView showGridLines="0" zoomScaleNormal="100" workbookViewId="0">
      <pane ySplit="9" topLeftCell="A10" activePane="bottomLeft" state="frozen"/>
      <selection pane="bottomLeft"/>
    </sheetView>
  </sheetViews>
  <sheetFormatPr defaultColWidth="8.77734375" defaultRowHeight="19.5" customHeight="1" outlineLevelCol="1" x14ac:dyDescent="0.25"/>
  <cols>
    <col min="1" max="1" width="40.44140625" style="50" customWidth="1"/>
    <col min="2" max="2" width="9" style="50" customWidth="1"/>
    <col min="3" max="5" width="14.44140625" style="50" customWidth="1"/>
    <col min="6" max="6" width="14.77734375" style="50" customWidth="1"/>
    <col min="7" max="7" width="14.77734375" style="50" customWidth="1" outlineLevel="1"/>
    <col min="8" max="8" width="10.21875" style="50" bestFit="1" customWidth="1"/>
    <col min="9" max="16384" width="8.77734375" style="50"/>
  </cols>
  <sheetData>
    <row r="1" spans="1:8" ht="19.2" customHeight="1" thickBot="1" x14ac:dyDescent="0.3">
      <c r="B1" s="335" t="s">
        <v>162</v>
      </c>
      <c r="C1" s="335"/>
      <c r="D1" s="335"/>
      <c r="E1" s="335"/>
    </row>
    <row r="2" spans="1:8" ht="13.8" customHeight="1" x14ac:dyDescent="0.25">
      <c r="B2" s="292"/>
      <c r="C2" s="292"/>
      <c r="D2" s="292"/>
      <c r="E2" s="292"/>
    </row>
    <row r="3" spans="1:8" ht="19.2" customHeight="1" x14ac:dyDescent="0.3">
      <c r="A3" s="111" t="s">
        <v>46</v>
      </c>
      <c r="B3" s="345"/>
      <c r="C3" s="345"/>
      <c r="D3" s="77"/>
      <c r="E3" s="78"/>
      <c r="F3" s="293"/>
      <c r="G3" s="294"/>
    </row>
    <row r="4" spans="1:8" ht="19.2" customHeight="1" x14ac:dyDescent="0.3">
      <c r="A4" s="113" t="s">
        <v>50</v>
      </c>
      <c r="B4" s="344"/>
      <c r="C4" s="344"/>
      <c r="D4" s="344"/>
      <c r="E4" s="78"/>
      <c r="F4" s="295"/>
      <c r="G4" s="296"/>
    </row>
    <row r="5" spans="1:8" ht="19.2" customHeight="1" x14ac:dyDescent="0.3">
      <c r="A5" s="115" t="s">
        <v>51</v>
      </c>
      <c r="B5" s="256"/>
      <c r="C5" s="255" t="s">
        <v>147</v>
      </c>
      <c r="D5" s="77"/>
      <c r="E5" s="78"/>
      <c r="F5" s="295"/>
      <c r="G5" s="296"/>
    </row>
    <row r="6" spans="1:8" ht="11.4" customHeight="1" x14ac:dyDescent="0.3">
      <c r="A6" s="117"/>
      <c r="B6" s="118"/>
      <c r="C6" s="77"/>
      <c r="D6" s="77"/>
      <c r="E6" s="78"/>
      <c r="F6" s="295"/>
      <c r="G6" s="296"/>
    </row>
    <row r="7" spans="1:8" ht="38.4" customHeight="1" x14ac:dyDescent="0.3">
      <c r="A7" s="119" t="s">
        <v>152</v>
      </c>
      <c r="B7" s="288"/>
      <c r="C7" s="51"/>
      <c r="D7" s="34"/>
      <c r="E7" s="77"/>
      <c r="F7" s="297" t="s">
        <v>57</v>
      </c>
      <c r="G7" s="283" t="s">
        <v>60</v>
      </c>
    </row>
    <row r="8" spans="1:8" ht="38.4" customHeight="1" x14ac:dyDescent="0.3">
      <c r="A8" s="119" t="s">
        <v>153</v>
      </c>
      <c r="B8" s="289"/>
      <c r="C8" s="80"/>
      <c r="D8" s="77"/>
      <c r="E8" s="77"/>
      <c r="F8" s="346" t="s">
        <v>52</v>
      </c>
      <c r="G8" s="347" t="s">
        <v>35</v>
      </c>
    </row>
    <row r="9" spans="1:8" ht="6.75" customHeight="1" x14ac:dyDescent="0.25">
      <c r="A9" s="42"/>
      <c r="B9" s="79"/>
      <c r="C9" s="80"/>
      <c r="D9" s="77"/>
      <c r="E9" s="77"/>
      <c r="F9" s="303"/>
      <c r="G9" s="305"/>
    </row>
    <row r="10" spans="1:8" ht="9.6" customHeight="1" x14ac:dyDescent="0.25">
      <c r="A10" s="43"/>
      <c r="B10" s="93"/>
      <c r="C10" s="94"/>
      <c r="D10" s="95"/>
      <c r="E10" s="95"/>
      <c r="F10" s="46"/>
      <c r="G10" s="47"/>
    </row>
    <row r="11" spans="1:8" ht="19.2" customHeight="1" x14ac:dyDescent="0.25">
      <c r="A11" s="314" t="s">
        <v>24</v>
      </c>
      <c r="B11" s="315"/>
      <c r="C11" s="315"/>
      <c r="D11" s="315"/>
      <c r="E11" s="316"/>
      <c r="F11" s="54"/>
      <c r="G11" s="56"/>
    </row>
    <row r="12" spans="1:8" ht="19.2" customHeight="1" x14ac:dyDescent="0.25">
      <c r="A12" s="348" t="s">
        <v>154</v>
      </c>
      <c r="B12" s="29"/>
      <c r="C12" s="74"/>
      <c r="D12" s="350" t="s">
        <v>163</v>
      </c>
      <c r="E12" s="351"/>
      <c r="F12" s="39"/>
      <c r="G12" s="38"/>
    </row>
    <row r="13" spans="1:8" ht="38.4" customHeight="1" x14ac:dyDescent="0.25">
      <c r="A13" s="349"/>
      <c r="B13" s="280" t="s">
        <v>156</v>
      </c>
      <c r="C13" s="280" t="s">
        <v>155</v>
      </c>
      <c r="D13" s="280" t="s">
        <v>38</v>
      </c>
      <c r="E13" s="281" t="s">
        <v>39</v>
      </c>
      <c r="F13" s="35" t="s">
        <v>52</v>
      </c>
      <c r="G13" s="125" t="s">
        <v>35</v>
      </c>
    </row>
    <row r="14" spans="1:8" ht="19.2" customHeight="1" x14ac:dyDescent="0.25">
      <c r="A14" s="106"/>
      <c r="B14" s="107"/>
      <c r="C14" s="258"/>
      <c r="D14" s="259"/>
      <c r="E14" s="260"/>
      <c r="F14" s="259"/>
      <c r="G14" s="261"/>
      <c r="H14" s="59"/>
    </row>
    <row r="15" spans="1:8" ht="19.2" customHeight="1" x14ac:dyDescent="0.25">
      <c r="A15" s="106"/>
      <c r="B15" s="107"/>
      <c r="C15" s="258"/>
      <c r="D15" s="259"/>
      <c r="E15" s="260"/>
      <c r="F15" s="259"/>
      <c r="G15" s="261"/>
    </row>
    <row r="16" spans="1:8" ht="19.2" customHeight="1" x14ac:dyDescent="0.25">
      <c r="A16" s="128"/>
      <c r="B16" s="107"/>
      <c r="C16" s="258"/>
      <c r="D16" s="259"/>
      <c r="E16" s="260"/>
      <c r="F16" s="259"/>
      <c r="G16" s="261"/>
    </row>
    <row r="17" spans="1:7" ht="19.2" customHeight="1" x14ac:dyDescent="0.25">
      <c r="A17" s="128"/>
      <c r="B17" s="107"/>
      <c r="C17" s="258"/>
      <c r="D17" s="259"/>
      <c r="E17" s="262"/>
      <c r="F17" s="259"/>
      <c r="G17" s="261"/>
    </row>
    <row r="18" spans="1:7" ht="19.2" customHeight="1" x14ac:dyDescent="0.25">
      <c r="A18" s="128"/>
      <c r="B18" s="109"/>
      <c r="C18" s="263"/>
      <c r="D18" s="259"/>
      <c r="E18" s="262"/>
      <c r="F18" s="259"/>
      <c r="G18" s="264"/>
    </row>
    <row r="19" spans="1:7" ht="19.2" customHeight="1" x14ac:dyDescent="0.25">
      <c r="A19" s="128"/>
      <c r="B19" s="109"/>
      <c r="C19" s="263"/>
      <c r="D19" s="259"/>
      <c r="E19" s="262"/>
      <c r="F19" s="259"/>
      <c r="G19" s="264"/>
    </row>
    <row r="20" spans="1:7" ht="19.2" customHeight="1" x14ac:dyDescent="0.25">
      <c r="A20" s="128"/>
      <c r="B20" s="109"/>
      <c r="C20" s="263"/>
      <c r="D20" s="259"/>
      <c r="E20" s="265"/>
      <c r="F20" s="259"/>
      <c r="G20" s="264"/>
    </row>
    <row r="21" spans="1:7" ht="19.2" customHeight="1" x14ac:dyDescent="0.25">
      <c r="A21" s="311" t="s">
        <v>40</v>
      </c>
      <c r="B21" s="312"/>
      <c r="C21" s="312"/>
      <c r="D21" s="312"/>
      <c r="E21" s="313"/>
      <c r="F21" s="266">
        <f>SUM(F14:F20)</f>
        <v>0</v>
      </c>
      <c r="G21" s="273">
        <f>SUM(G14:G20)</f>
        <v>0</v>
      </c>
    </row>
    <row r="22" spans="1:7" ht="9.6" customHeight="1" x14ac:dyDescent="0.25">
      <c r="A22" s="43"/>
      <c r="B22" s="93"/>
      <c r="C22" s="94"/>
      <c r="D22" s="95"/>
      <c r="E22" s="95"/>
      <c r="F22" s="46"/>
      <c r="G22" s="47"/>
    </row>
    <row r="23" spans="1:7" ht="38.4" customHeight="1" x14ac:dyDescent="0.25">
      <c r="A23" s="314" t="s">
        <v>157</v>
      </c>
      <c r="B23" s="315"/>
      <c r="C23" s="315"/>
      <c r="D23" s="315"/>
      <c r="E23" s="316"/>
      <c r="F23" s="37" t="s">
        <v>52</v>
      </c>
      <c r="G23" s="40" t="s">
        <v>35</v>
      </c>
    </row>
    <row r="24" spans="1:7" ht="19.2" customHeight="1" x14ac:dyDescent="0.25">
      <c r="A24" s="310"/>
      <c r="B24" s="310"/>
      <c r="C24" s="310"/>
      <c r="D24" s="310"/>
      <c r="E24" s="310"/>
      <c r="F24" s="267"/>
      <c r="G24" s="264"/>
    </row>
    <row r="25" spans="1:7" ht="19.2" customHeight="1" x14ac:dyDescent="0.25">
      <c r="A25" s="329"/>
      <c r="B25" s="329"/>
      <c r="C25" s="329"/>
      <c r="D25" s="329"/>
      <c r="E25" s="329"/>
      <c r="F25" s="267"/>
      <c r="G25" s="264"/>
    </row>
    <row r="26" spans="1:7" ht="19.2" customHeight="1" x14ac:dyDescent="0.25">
      <c r="A26" s="329"/>
      <c r="B26" s="329"/>
      <c r="C26" s="329"/>
      <c r="D26" s="329"/>
      <c r="E26" s="329"/>
      <c r="F26" s="267"/>
      <c r="G26" s="264"/>
    </row>
    <row r="27" spans="1:7" ht="19.2" customHeight="1" x14ac:dyDescent="0.25">
      <c r="A27" s="329"/>
      <c r="B27" s="329"/>
      <c r="C27" s="329"/>
      <c r="D27" s="329"/>
      <c r="E27" s="329"/>
      <c r="F27" s="267"/>
      <c r="G27" s="264"/>
    </row>
    <row r="28" spans="1:7" ht="19.2" customHeight="1" x14ac:dyDescent="0.25">
      <c r="A28" s="329"/>
      <c r="B28" s="329"/>
      <c r="C28" s="329"/>
      <c r="D28" s="329"/>
      <c r="E28" s="329"/>
      <c r="F28" s="267"/>
      <c r="G28" s="264"/>
    </row>
    <row r="29" spans="1:7" ht="19.2" customHeight="1" x14ac:dyDescent="0.25">
      <c r="A29" s="329"/>
      <c r="B29" s="329"/>
      <c r="C29" s="329"/>
      <c r="D29" s="329"/>
      <c r="E29" s="329"/>
      <c r="F29" s="267"/>
      <c r="G29" s="264"/>
    </row>
    <row r="30" spans="1:7" ht="19.2" customHeight="1" x14ac:dyDescent="0.25">
      <c r="A30" s="311" t="s">
        <v>145</v>
      </c>
      <c r="B30" s="312"/>
      <c r="C30" s="312"/>
      <c r="D30" s="312"/>
      <c r="E30" s="313"/>
      <c r="F30" s="268">
        <f>SUM(F24:F29)</f>
        <v>0</v>
      </c>
      <c r="G30" s="274">
        <f>SUM(G24:G29)</f>
        <v>0</v>
      </c>
    </row>
    <row r="31" spans="1:7" ht="9.6" customHeight="1" x14ac:dyDescent="0.25">
      <c r="A31" s="43"/>
      <c r="B31" s="93"/>
      <c r="C31" s="94"/>
      <c r="D31" s="95"/>
      <c r="E31" s="95"/>
      <c r="F31" s="46"/>
      <c r="G31" s="47"/>
    </row>
    <row r="32" spans="1:7" ht="38.4" customHeight="1" x14ac:dyDescent="0.25">
      <c r="A32" s="314" t="s">
        <v>25</v>
      </c>
      <c r="B32" s="315"/>
      <c r="C32" s="315"/>
      <c r="D32" s="315"/>
      <c r="E32" s="316"/>
      <c r="F32" s="37" t="s">
        <v>52</v>
      </c>
      <c r="G32" s="40" t="s">
        <v>35</v>
      </c>
    </row>
    <row r="33" spans="1:7" ht="19.2" customHeight="1" x14ac:dyDescent="0.25">
      <c r="A33" s="341"/>
      <c r="B33" s="342"/>
      <c r="C33" s="342"/>
      <c r="D33" s="342"/>
      <c r="E33" s="343"/>
      <c r="F33" s="267"/>
      <c r="G33" s="264"/>
    </row>
    <row r="34" spans="1:7" ht="19.2" customHeight="1" x14ac:dyDescent="0.25">
      <c r="A34" s="341"/>
      <c r="B34" s="342"/>
      <c r="C34" s="342"/>
      <c r="D34" s="342"/>
      <c r="E34" s="343"/>
      <c r="F34" s="267"/>
      <c r="G34" s="264"/>
    </row>
    <row r="35" spans="1:7" ht="19.2" customHeight="1" x14ac:dyDescent="0.25">
      <c r="A35" s="341"/>
      <c r="B35" s="342"/>
      <c r="C35" s="342"/>
      <c r="D35" s="342"/>
      <c r="E35" s="343"/>
      <c r="F35" s="267"/>
      <c r="G35" s="264"/>
    </row>
    <row r="36" spans="1:7" ht="19.2" customHeight="1" x14ac:dyDescent="0.25">
      <c r="A36" s="341"/>
      <c r="B36" s="342"/>
      <c r="C36" s="342"/>
      <c r="D36" s="342"/>
      <c r="E36" s="343"/>
      <c r="F36" s="267"/>
      <c r="G36" s="264"/>
    </row>
    <row r="37" spans="1:7" ht="19.2" customHeight="1" x14ac:dyDescent="0.25">
      <c r="A37" s="311" t="s">
        <v>41</v>
      </c>
      <c r="B37" s="312"/>
      <c r="C37" s="312"/>
      <c r="D37" s="312"/>
      <c r="E37" s="313"/>
      <c r="F37" s="269">
        <f>SUM(F33:F36)</f>
        <v>0</v>
      </c>
      <c r="G37" s="274">
        <f>SUM(G33:G36)</f>
        <v>0</v>
      </c>
    </row>
    <row r="38" spans="1:7" ht="9.6" customHeight="1" x14ac:dyDescent="0.25">
      <c r="A38" s="43"/>
      <c r="B38" s="93"/>
      <c r="C38" s="94"/>
      <c r="D38" s="95"/>
      <c r="E38" s="95"/>
      <c r="F38" s="46"/>
      <c r="G38" s="47"/>
    </row>
    <row r="39" spans="1:7" ht="38.4" customHeight="1" x14ac:dyDescent="0.25">
      <c r="A39" s="314" t="s">
        <v>61</v>
      </c>
      <c r="B39" s="315"/>
      <c r="C39" s="315"/>
      <c r="D39" s="315"/>
      <c r="E39" s="316"/>
      <c r="F39" s="37" t="s">
        <v>52</v>
      </c>
      <c r="G39" s="40" t="s">
        <v>35</v>
      </c>
    </row>
    <row r="40" spans="1:7" ht="19.2" customHeight="1" x14ac:dyDescent="0.25">
      <c r="A40" s="329"/>
      <c r="B40" s="329"/>
      <c r="C40" s="329"/>
      <c r="D40" s="329"/>
      <c r="E40" s="329"/>
      <c r="F40" s="267"/>
      <c r="G40" s="264"/>
    </row>
    <row r="41" spans="1:7" ht="19.2" customHeight="1" x14ac:dyDescent="0.25">
      <c r="A41" s="329"/>
      <c r="B41" s="329"/>
      <c r="C41" s="329"/>
      <c r="D41" s="329"/>
      <c r="E41" s="329"/>
      <c r="F41" s="267"/>
      <c r="G41" s="264"/>
    </row>
    <row r="42" spans="1:7" ht="19.2" customHeight="1" x14ac:dyDescent="0.25">
      <c r="A42" s="329"/>
      <c r="B42" s="329"/>
      <c r="C42" s="329"/>
      <c r="D42" s="329"/>
      <c r="E42" s="329"/>
      <c r="F42" s="267"/>
      <c r="G42" s="264"/>
    </row>
    <row r="43" spans="1:7" ht="19.2" customHeight="1" x14ac:dyDescent="0.25">
      <c r="A43" s="329"/>
      <c r="B43" s="329"/>
      <c r="C43" s="329"/>
      <c r="D43" s="329"/>
      <c r="E43" s="329"/>
      <c r="F43" s="267"/>
      <c r="G43" s="264"/>
    </row>
    <row r="44" spans="1:7" ht="19.2" customHeight="1" x14ac:dyDescent="0.25">
      <c r="A44" s="311" t="s">
        <v>44</v>
      </c>
      <c r="B44" s="312"/>
      <c r="C44" s="312"/>
      <c r="D44" s="312"/>
      <c r="E44" s="313"/>
      <c r="F44" s="270">
        <f>SUM(F40:F43)</f>
        <v>0</v>
      </c>
      <c r="G44" s="275">
        <f>SUM(G40:G43)</f>
        <v>0</v>
      </c>
    </row>
    <row r="45" spans="1:7" ht="9.6" customHeight="1" x14ac:dyDescent="0.25">
      <c r="A45" s="43"/>
      <c r="B45" s="93"/>
      <c r="C45" s="94"/>
      <c r="D45" s="95"/>
      <c r="E45" s="95"/>
      <c r="F45" s="46"/>
      <c r="G45" s="47"/>
    </row>
    <row r="46" spans="1:7" ht="38.4" customHeight="1" thickBot="1" x14ac:dyDescent="0.3">
      <c r="A46" s="82"/>
      <c r="B46" s="82"/>
      <c r="C46" s="82"/>
      <c r="D46" s="82"/>
      <c r="E46" s="82"/>
      <c r="F46" s="37" t="s">
        <v>52</v>
      </c>
      <c r="G46" s="40" t="s">
        <v>35</v>
      </c>
    </row>
    <row r="47" spans="1:7" ht="19.2" customHeight="1" x14ac:dyDescent="0.25">
      <c r="A47" s="326" t="s">
        <v>148</v>
      </c>
      <c r="B47" s="327"/>
      <c r="C47" s="327"/>
      <c r="D47" s="327"/>
      <c r="E47" s="328" t="s">
        <v>45</v>
      </c>
      <c r="F47" s="282">
        <f>SUM(F21,F30,F37,F44)</f>
        <v>0</v>
      </c>
      <c r="G47" s="271">
        <f>SUM(G21,G30,G37,G44)</f>
        <v>0</v>
      </c>
    </row>
    <row r="48" spans="1:7" ht="11.25" customHeight="1" x14ac:dyDescent="0.25">
      <c r="A48" s="43"/>
      <c r="B48" s="44"/>
      <c r="C48" s="45"/>
      <c r="D48" s="53"/>
      <c r="E48" s="53"/>
      <c r="F48" s="46"/>
      <c r="G48" s="46"/>
    </row>
    <row r="50" spans="1:15" ht="38.4" customHeight="1" x14ac:dyDescent="0.25">
      <c r="A50" s="82"/>
      <c r="B50" s="82"/>
      <c r="C50" s="82"/>
      <c r="D50" s="82"/>
      <c r="E50" s="338" t="s">
        <v>164</v>
      </c>
      <c r="F50" s="339"/>
      <c r="G50" s="340"/>
    </row>
    <row r="51" spans="1:15" ht="19.2" customHeight="1" x14ac:dyDescent="0.25">
      <c r="A51" s="82"/>
      <c r="B51" s="82"/>
      <c r="C51" s="82"/>
      <c r="D51" s="82"/>
      <c r="E51" s="336" t="s">
        <v>144</v>
      </c>
      <c r="F51" s="337"/>
      <c r="G51" s="278">
        <v>0</v>
      </c>
    </row>
    <row r="52" spans="1:15" ht="19.2" customHeight="1" x14ac:dyDescent="0.25">
      <c r="A52" s="82"/>
      <c r="B52" s="82"/>
      <c r="C52" s="82"/>
      <c r="D52" s="82"/>
      <c r="E52" s="336" t="s">
        <v>63</v>
      </c>
      <c r="F52" s="337"/>
      <c r="G52" s="272">
        <v>0</v>
      </c>
    </row>
    <row r="53" spans="1:15" ht="19.2" customHeight="1" x14ac:dyDescent="0.25">
      <c r="A53" s="82"/>
      <c r="B53" s="82"/>
      <c r="C53" s="82"/>
      <c r="D53" s="82"/>
      <c r="E53" s="336" t="s">
        <v>65</v>
      </c>
      <c r="F53" s="337"/>
      <c r="G53" s="278">
        <v>0</v>
      </c>
    </row>
    <row r="54" spans="1:15" ht="19.2" customHeight="1" x14ac:dyDescent="0.25">
      <c r="A54" s="92"/>
      <c r="B54" s="82"/>
      <c r="C54" s="82"/>
      <c r="D54" s="82"/>
      <c r="E54" s="336" t="s">
        <v>89</v>
      </c>
      <c r="F54" s="337"/>
      <c r="G54" s="279">
        <f>G51+SUM(G52:G53)</f>
        <v>0</v>
      </c>
    </row>
    <row r="55" spans="1:15" ht="19.5" customHeight="1" x14ac:dyDescent="0.25">
      <c r="A55" s="92"/>
      <c r="B55" s="82"/>
      <c r="C55" s="82"/>
      <c r="D55" s="82"/>
      <c r="E55" s="82"/>
      <c r="F55" s="83"/>
      <c r="G55" s="276"/>
    </row>
    <row r="56" spans="1:15" ht="19.5" customHeight="1" x14ac:dyDescent="0.25">
      <c r="A56" s="82"/>
      <c r="B56" s="82"/>
      <c r="C56" s="82"/>
      <c r="D56" s="82"/>
      <c r="E56" s="82"/>
      <c r="F56" s="83"/>
      <c r="G56" s="277"/>
    </row>
    <row r="57" spans="1:15" ht="19.5" customHeight="1" x14ac:dyDescent="0.25">
      <c r="A57" s="82"/>
      <c r="B57" s="82"/>
      <c r="C57" s="82"/>
      <c r="D57" s="82"/>
      <c r="E57" s="82"/>
      <c r="F57" s="82"/>
      <c r="G57" s="82"/>
      <c r="H57" s="331"/>
      <c r="I57" s="331"/>
      <c r="J57" s="331"/>
      <c r="K57" s="331"/>
      <c r="L57" s="331"/>
      <c r="M57" s="331"/>
      <c r="N57" s="331"/>
      <c r="O57" s="331"/>
    </row>
    <row r="58" spans="1:15" ht="11.25" customHeight="1" x14ac:dyDescent="0.25">
      <c r="A58" s="82"/>
      <c r="B58" s="82"/>
      <c r="C58" s="82"/>
      <c r="D58" s="82"/>
      <c r="H58" s="331"/>
      <c r="I58" s="331"/>
      <c r="J58" s="331"/>
      <c r="K58" s="331"/>
      <c r="L58" s="331"/>
      <c r="M58" s="331"/>
      <c r="N58" s="331"/>
      <c r="O58" s="331"/>
    </row>
  </sheetData>
  <sheetProtection selectLockedCells="1"/>
  <mergeCells count="36">
    <mergeCell ref="B4:D4"/>
    <mergeCell ref="B3:C3"/>
    <mergeCell ref="A21:E21"/>
    <mergeCell ref="F8:F9"/>
    <mergeCell ref="G8:G9"/>
    <mergeCell ref="A12:A13"/>
    <mergeCell ref="D12:E12"/>
    <mergeCell ref="A40:E40"/>
    <mergeCell ref="A41:E41"/>
    <mergeCell ref="A28:E28"/>
    <mergeCell ref="A23:E23"/>
    <mergeCell ref="A24:E24"/>
    <mergeCell ref="A25:E25"/>
    <mergeCell ref="A26:E26"/>
    <mergeCell ref="A27:E27"/>
    <mergeCell ref="H57:O58"/>
    <mergeCell ref="E52:F52"/>
    <mergeCell ref="E53:F53"/>
    <mergeCell ref="E54:F54"/>
    <mergeCell ref="A42:E42"/>
    <mergeCell ref="B1:E1"/>
    <mergeCell ref="A11:E11"/>
    <mergeCell ref="E51:F51"/>
    <mergeCell ref="A43:E43"/>
    <mergeCell ref="A44:E44"/>
    <mergeCell ref="A47:E47"/>
    <mergeCell ref="E50:G50"/>
    <mergeCell ref="A29:E29"/>
    <mergeCell ref="A30:E30"/>
    <mergeCell ref="A32:E32"/>
    <mergeCell ref="A33:E33"/>
    <mergeCell ref="A34:E34"/>
    <mergeCell ref="A35:E35"/>
    <mergeCell ref="A36:E36"/>
    <mergeCell ref="A37:E37"/>
    <mergeCell ref="A39:E39"/>
  </mergeCells>
  <conditionalFormatting sqref="G56">
    <cfRule type="cellIs" dxfId="3" priority="1" operator="greaterThan">
      <formula>0.29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61"/>
  <sheetViews>
    <sheetView showGridLines="0" topLeftCell="D1" workbookViewId="0">
      <pane ySplit="7" topLeftCell="A8" activePane="bottomLeft" state="frozen"/>
      <selection pane="bottomLeft" activeCell="G15" sqref="G15"/>
    </sheetView>
  </sheetViews>
  <sheetFormatPr defaultColWidth="8.77734375" defaultRowHeight="19.5" customHeight="1" outlineLevelCol="1" x14ac:dyDescent="0.25"/>
  <cols>
    <col min="1" max="1" width="40.44140625" style="50" customWidth="1"/>
    <col min="2" max="2" width="13.21875" style="50" customWidth="1"/>
    <col min="3" max="3" width="10.77734375" style="50" customWidth="1"/>
    <col min="4" max="5" width="13.21875" style="50" customWidth="1"/>
    <col min="6" max="6" width="14.77734375" style="50" customWidth="1"/>
    <col min="7" max="8" width="14.77734375" style="50" customWidth="1" outlineLevel="1"/>
    <col min="9" max="9" width="10.21875" style="50" bestFit="1" customWidth="1"/>
    <col min="10" max="16384" width="8.77734375" style="50"/>
  </cols>
  <sheetData>
    <row r="1" spans="1:9" ht="30" customHeight="1" x14ac:dyDescent="0.3">
      <c r="A1" s="111" t="s">
        <v>46</v>
      </c>
      <c r="B1" s="112">
        <f>'Statement of Account (PRINT)'!B9:F9</f>
        <v>0</v>
      </c>
      <c r="C1" s="48"/>
      <c r="D1" s="75"/>
      <c r="E1" s="76"/>
      <c r="F1" s="77"/>
      <c r="G1" s="77"/>
      <c r="H1" s="49"/>
    </row>
    <row r="2" spans="1:9" ht="30" customHeight="1" x14ac:dyDescent="0.3">
      <c r="A2" s="113" t="s">
        <v>50</v>
      </c>
      <c r="B2" s="114">
        <f>'Statement of Account (PRINT)'!G9</f>
        <v>0</v>
      </c>
      <c r="C2" s="48"/>
      <c r="D2" s="104"/>
      <c r="E2" s="105"/>
      <c r="F2" s="77"/>
      <c r="G2" s="77"/>
      <c r="H2" s="49"/>
    </row>
    <row r="3" spans="1:9" ht="30" customHeight="1" x14ac:dyDescent="0.3">
      <c r="A3" s="115" t="s">
        <v>51</v>
      </c>
      <c r="B3" s="116" t="s">
        <v>78</v>
      </c>
      <c r="C3" s="75"/>
      <c r="D3" s="77"/>
      <c r="E3" s="78"/>
      <c r="F3" s="77"/>
      <c r="G3" s="77"/>
      <c r="H3" s="49"/>
    </row>
    <row r="4" spans="1:9" ht="5.25" customHeight="1" x14ac:dyDescent="0.3">
      <c r="A4" s="117"/>
      <c r="B4" s="118"/>
      <c r="C4" s="77"/>
      <c r="D4" s="77"/>
      <c r="E4" s="78"/>
      <c r="F4" s="77"/>
      <c r="G4" s="77"/>
      <c r="H4" s="49"/>
    </row>
    <row r="5" spans="1:9" ht="30.75" customHeight="1" x14ac:dyDescent="0.3">
      <c r="A5" s="119" t="s">
        <v>73</v>
      </c>
      <c r="B5" s="120" t="s">
        <v>33</v>
      </c>
      <c r="C5" s="51"/>
      <c r="D5" s="34"/>
      <c r="E5" s="78"/>
      <c r="F5" s="41" t="s">
        <v>57</v>
      </c>
      <c r="G5" s="36" t="s">
        <v>87</v>
      </c>
      <c r="H5" s="52" t="s">
        <v>60</v>
      </c>
    </row>
    <row r="6" spans="1:9" ht="30.75" customHeight="1" x14ac:dyDescent="0.3">
      <c r="A6" s="119" t="s">
        <v>72</v>
      </c>
      <c r="B6" s="121" t="s">
        <v>34</v>
      </c>
      <c r="C6" s="80"/>
      <c r="D6" s="77"/>
      <c r="E6" s="77"/>
      <c r="F6" s="302" t="s">
        <v>52</v>
      </c>
      <c r="G6" s="302" t="s">
        <v>54</v>
      </c>
      <c r="H6" s="304" t="s">
        <v>35</v>
      </c>
    </row>
    <row r="7" spans="1:9" ht="6.75" customHeight="1" x14ac:dyDescent="0.25">
      <c r="A7" s="42"/>
      <c r="B7" s="79"/>
      <c r="C7" s="80"/>
      <c r="D7" s="77"/>
      <c r="E7" s="77"/>
      <c r="F7" s="303"/>
      <c r="G7" s="303"/>
      <c r="H7" s="305"/>
    </row>
    <row r="8" spans="1:9" ht="10.050000000000001" customHeight="1" x14ac:dyDescent="0.25">
      <c r="A8" s="43"/>
      <c r="B8" s="93"/>
      <c r="C8" s="94"/>
      <c r="D8" s="95"/>
      <c r="E8" s="95"/>
      <c r="F8" s="46"/>
      <c r="G8" s="46"/>
      <c r="H8" s="47"/>
    </row>
    <row r="9" spans="1:9" ht="28.05" customHeight="1" x14ac:dyDescent="0.25">
      <c r="A9" s="54" t="s">
        <v>24</v>
      </c>
      <c r="B9" s="55"/>
      <c r="C9" s="55"/>
      <c r="D9" s="55"/>
      <c r="E9" s="55"/>
      <c r="F9" s="55"/>
      <c r="G9" s="55"/>
      <c r="H9" s="56"/>
    </row>
    <row r="10" spans="1:9" ht="29.25" customHeight="1" x14ac:dyDescent="0.25">
      <c r="A10" s="306" t="s">
        <v>24</v>
      </c>
      <c r="B10" s="29"/>
      <c r="C10" s="74"/>
      <c r="D10" s="308" t="s">
        <v>76</v>
      </c>
      <c r="E10" s="309"/>
      <c r="F10" s="39"/>
      <c r="G10" s="39"/>
      <c r="H10" s="38"/>
    </row>
    <row r="11" spans="1:9" ht="36" customHeight="1" x14ac:dyDescent="0.25">
      <c r="A11" s="307"/>
      <c r="B11" s="28" t="s">
        <v>77</v>
      </c>
      <c r="C11" s="28" t="s">
        <v>37</v>
      </c>
      <c r="D11" s="28" t="s">
        <v>38</v>
      </c>
      <c r="E11" s="29" t="s">
        <v>39</v>
      </c>
      <c r="F11" s="35" t="s">
        <v>52</v>
      </c>
      <c r="G11" s="35" t="s">
        <v>54</v>
      </c>
      <c r="H11" s="35" t="s">
        <v>35</v>
      </c>
    </row>
    <row r="12" spans="1:9" ht="19.5" customHeight="1" x14ac:dyDescent="0.25">
      <c r="A12" s="106" t="s">
        <v>125</v>
      </c>
      <c r="B12" s="107">
        <v>1</v>
      </c>
      <c r="C12" s="108">
        <v>10000</v>
      </c>
      <c r="D12" s="96">
        <f>C12*B12</f>
        <v>10000</v>
      </c>
      <c r="E12" s="97"/>
      <c r="F12" s="57">
        <f>D12+E12</f>
        <v>10000</v>
      </c>
      <c r="G12" s="98">
        <v>60032</v>
      </c>
      <c r="H12" s="58"/>
      <c r="I12" s="59"/>
    </row>
    <row r="13" spans="1:9" ht="19.5" customHeight="1" x14ac:dyDescent="0.25">
      <c r="A13" s="106" t="s">
        <v>124</v>
      </c>
      <c r="B13" s="107">
        <v>1</v>
      </c>
      <c r="C13" s="108">
        <v>18000</v>
      </c>
      <c r="D13" s="96">
        <f>C13</f>
        <v>18000</v>
      </c>
      <c r="E13" s="97"/>
      <c r="F13" s="57">
        <f>D13+E13</f>
        <v>18000</v>
      </c>
      <c r="G13" s="98">
        <v>0</v>
      </c>
      <c r="H13" s="58"/>
    </row>
    <row r="14" spans="1:9" ht="19.5" customHeight="1" x14ac:dyDescent="0.25">
      <c r="A14" s="128" t="s">
        <v>138</v>
      </c>
      <c r="B14" s="107">
        <v>1</v>
      </c>
      <c r="C14" s="108">
        <v>67600</v>
      </c>
      <c r="D14" s="96">
        <v>67600</v>
      </c>
      <c r="E14" s="97"/>
      <c r="F14" s="57">
        <v>0</v>
      </c>
      <c r="G14" s="98">
        <v>67379</v>
      </c>
      <c r="H14" s="58"/>
    </row>
    <row r="15" spans="1:9" ht="19.5" customHeight="1" x14ac:dyDescent="0.25">
      <c r="A15" s="128"/>
      <c r="B15" s="107"/>
      <c r="C15" s="108"/>
      <c r="D15" s="96"/>
      <c r="E15" s="100"/>
      <c r="F15" s="57"/>
      <c r="G15" s="98"/>
      <c r="H15" s="58"/>
    </row>
    <row r="16" spans="1:9" ht="19.5" customHeight="1" x14ac:dyDescent="0.25">
      <c r="A16" s="128"/>
      <c r="B16" s="109"/>
      <c r="C16" s="110"/>
      <c r="D16" s="96"/>
      <c r="E16" s="100"/>
      <c r="F16" s="57"/>
      <c r="G16" s="99"/>
      <c r="H16" s="61"/>
    </row>
    <row r="17" spans="1:8" ht="19.5" customHeight="1" x14ac:dyDescent="0.25">
      <c r="A17" s="128"/>
      <c r="B17" s="109"/>
      <c r="C17" s="110"/>
      <c r="D17" s="96"/>
      <c r="E17" s="100"/>
      <c r="F17" s="60"/>
      <c r="G17" s="99"/>
      <c r="H17" s="61"/>
    </row>
    <row r="18" spans="1:8" ht="19.5" customHeight="1" x14ac:dyDescent="0.25">
      <c r="A18" s="128"/>
      <c r="B18" s="109"/>
      <c r="C18" s="110"/>
      <c r="D18" s="96"/>
      <c r="E18" s="101"/>
      <c r="F18" s="60"/>
      <c r="G18" s="99"/>
      <c r="H18" s="61"/>
    </row>
    <row r="19" spans="1:8" ht="19.5" customHeight="1" x14ac:dyDescent="0.25">
      <c r="A19" s="311" t="s">
        <v>40</v>
      </c>
      <c r="B19" s="312"/>
      <c r="C19" s="312"/>
      <c r="D19" s="312"/>
      <c r="E19" s="313"/>
      <c r="F19" s="62">
        <f>SUM(F12:F18)</f>
        <v>28000</v>
      </c>
      <c r="G19" s="63">
        <f>SUM(G12:G18)</f>
        <v>127411</v>
      </c>
      <c r="H19" s="64">
        <f>SUM(H12:H18)</f>
        <v>0</v>
      </c>
    </row>
    <row r="20" spans="1:8" ht="10.050000000000001" customHeight="1" x14ac:dyDescent="0.25">
      <c r="A20" s="43"/>
      <c r="B20" s="93"/>
      <c r="C20" s="94"/>
      <c r="D20" s="95"/>
      <c r="E20" s="95"/>
      <c r="F20" s="46"/>
      <c r="G20" s="46"/>
      <c r="H20" s="47"/>
    </row>
    <row r="21" spans="1:8" ht="28.05" customHeight="1" x14ac:dyDescent="0.25">
      <c r="A21" s="314" t="s">
        <v>25</v>
      </c>
      <c r="B21" s="315"/>
      <c r="C21" s="315"/>
      <c r="D21" s="315"/>
      <c r="E21" s="316"/>
      <c r="F21" s="37" t="s">
        <v>52</v>
      </c>
      <c r="G21" s="37" t="s">
        <v>54</v>
      </c>
      <c r="H21" s="40" t="s">
        <v>35</v>
      </c>
    </row>
    <row r="22" spans="1:8" ht="19.5" customHeight="1" x14ac:dyDescent="0.25">
      <c r="A22" s="329"/>
      <c r="B22" s="329"/>
      <c r="C22" s="329"/>
      <c r="D22" s="329"/>
      <c r="E22" s="329"/>
      <c r="F22" s="102"/>
      <c r="G22" s="102"/>
      <c r="H22" s="61"/>
    </row>
    <row r="23" spans="1:8" ht="19.5" customHeight="1" x14ac:dyDescent="0.25">
      <c r="A23" s="329"/>
      <c r="B23" s="329"/>
      <c r="C23" s="329"/>
      <c r="D23" s="329"/>
      <c r="E23" s="329"/>
      <c r="F23" s="102"/>
      <c r="G23" s="102"/>
      <c r="H23" s="61"/>
    </row>
    <row r="24" spans="1:8" ht="19.5" customHeight="1" x14ac:dyDescent="0.25">
      <c r="A24" s="329"/>
      <c r="B24" s="329"/>
      <c r="C24" s="329"/>
      <c r="D24" s="329"/>
      <c r="E24" s="329"/>
      <c r="F24" s="102"/>
      <c r="G24" s="102"/>
      <c r="H24" s="61"/>
    </row>
    <row r="25" spans="1:8" ht="19.5" customHeight="1" x14ac:dyDescent="0.25">
      <c r="A25" s="329"/>
      <c r="B25" s="329"/>
      <c r="C25" s="329"/>
      <c r="D25" s="329"/>
      <c r="E25" s="329"/>
      <c r="F25" s="102"/>
      <c r="G25" s="102"/>
      <c r="H25" s="61"/>
    </row>
    <row r="26" spans="1:8" ht="19.5" customHeight="1" x14ac:dyDescent="0.25">
      <c r="A26" s="317" t="s">
        <v>41</v>
      </c>
      <c r="B26" s="318"/>
      <c r="C26" s="318"/>
      <c r="D26" s="318"/>
      <c r="E26" s="319"/>
      <c r="F26" s="65">
        <f>SUM(F22:F25)</f>
        <v>0</v>
      </c>
      <c r="G26" s="66">
        <f>SUM(G22:G25)</f>
        <v>0</v>
      </c>
      <c r="H26" s="73">
        <f>SUM(H22:H25)</f>
        <v>0</v>
      </c>
    </row>
    <row r="27" spans="1:8" ht="10.050000000000001" customHeight="1" x14ac:dyDescent="0.25">
      <c r="A27" s="43"/>
      <c r="B27" s="93"/>
      <c r="C27" s="94"/>
      <c r="D27" s="95"/>
      <c r="E27" s="95"/>
      <c r="F27" s="46"/>
      <c r="G27" s="46"/>
      <c r="H27" s="47"/>
    </row>
    <row r="28" spans="1:8" ht="28.05" customHeight="1" x14ac:dyDescent="0.25">
      <c r="A28" s="314" t="s">
        <v>59</v>
      </c>
      <c r="B28" s="315"/>
      <c r="C28" s="315"/>
      <c r="D28" s="315"/>
      <c r="E28" s="316"/>
      <c r="F28" s="37" t="s">
        <v>52</v>
      </c>
      <c r="G28" s="37" t="s">
        <v>54</v>
      </c>
      <c r="H28" s="40" t="s">
        <v>35</v>
      </c>
    </row>
    <row r="29" spans="1:8" ht="19.5" customHeight="1" x14ac:dyDescent="0.25">
      <c r="A29" s="310" t="s">
        <v>120</v>
      </c>
      <c r="B29" s="310"/>
      <c r="C29" s="310"/>
      <c r="D29" s="310"/>
      <c r="E29" s="310"/>
      <c r="F29" s="102">
        <v>22000</v>
      </c>
      <c r="G29" s="102">
        <v>0</v>
      </c>
      <c r="H29" s="61"/>
    </row>
    <row r="30" spans="1:8" ht="19.5" customHeight="1" x14ac:dyDescent="0.25">
      <c r="A30" s="329"/>
      <c r="B30" s="329"/>
      <c r="C30" s="329"/>
      <c r="D30" s="329"/>
      <c r="E30" s="329"/>
      <c r="F30" s="102"/>
      <c r="G30" s="102"/>
      <c r="H30" s="61"/>
    </row>
    <row r="31" spans="1:8" ht="19.5" customHeight="1" x14ac:dyDescent="0.25">
      <c r="A31" s="329"/>
      <c r="B31" s="329"/>
      <c r="C31" s="329"/>
      <c r="D31" s="329"/>
      <c r="E31" s="329"/>
      <c r="F31" s="102"/>
      <c r="G31" s="102"/>
      <c r="H31" s="61"/>
    </row>
    <row r="32" spans="1:8" ht="19.5" customHeight="1" x14ac:dyDescent="0.25">
      <c r="A32" s="329"/>
      <c r="B32" s="329"/>
      <c r="C32" s="329"/>
      <c r="D32" s="329"/>
      <c r="E32" s="329"/>
      <c r="F32" s="102"/>
      <c r="G32" s="102"/>
      <c r="H32" s="61"/>
    </row>
    <row r="33" spans="1:8" ht="19.5" customHeight="1" x14ac:dyDescent="0.25">
      <c r="A33" s="329"/>
      <c r="B33" s="329"/>
      <c r="C33" s="329"/>
      <c r="D33" s="329"/>
      <c r="E33" s="329"/>
      <c r="F33" s="102"/>
      <c r="G33" s="102"/>
      <c r="H33" s="61"/>
    </row>
    <row r="34" spans="1:8" ht="19.5" customHeight="1" x14ac:dyDescent="0.25">
      <c r="A34" s="329"/>
      <c r="B34" s="329"/>
      <c r="C34" s="329"/>
      <c r="D34" s="329"/>
      <c r="E34" s="329"/>
      <c r="F34" s="102"/>
      <c r="G34" s="102"/>
      <c r="H34" s="61"/>
    </row>
    <row r="35" spans="1:8" ht="19.5" customHeight="1" x14ac:dyDescent="0.25">
      <c r="A35" s="311" t="s">
        <v>42</v>
      </c>
      <c r="B35" s="312"/>
      <c r="C35" s="312"/>
      <c r="D35" s="312"/>
      <c r="E35" s="313"/>
      <c r="F35" s="65">
        <f>SUM(F29:F34)</f>
        <v>22000</v>
      </c>
      <c r="G35" s="66">
        <f>SUM(G29:G34)</f>
        <v>0</v>
      </c>
      <c r="H35" s="67">
        <f>SUM(H29:H34)</f>
        <v>0</v>
      </c>
    </row>
    <row r="36" spans="1:8" ht="10.050000000000001" customHeight="1" x14ac:dyDescent="0.25">
      <c r="A36" s="43"/>
      <c r="B36" s="93"/>
      <c r="C36" s="94"/>
      <c r="D36" s="95"/>
      <c r="E36" s="95"/>
      <c r="F36" s="46"/>
      <c r="G36" s="46"/>
      <c r="H36" s="47"/>
    </row>
    <row r="37" spans="1:8" ht="28.05" customHeight="1" x14ac:dyDescent="0.25">
      <c r="A37" s="314" t="s">
        <v>27</v>
      </c>
      <c r="B37" s="315"/>
      <c r="C37" s="315"/>
      <c r="D37" s="315"/>
      <c r="E37" s="316"/>
      <c r="F37" s="37" t="s">
        <v>52</v>
      </c>
      <c r="G37" s="37" t="s">
        <v>54</v>
      </c>
      <c r="H37" s="40" t="s">
        <v>35</v>
      </c>
    </row>
    <row r="38" spans="1:8" ht="19.5" customHeight="1" x14ac:dyDescent="0.25">
      <c r="A38" s="329"/>
      <c r="B38" s="329"/>
      <c r="C38" s="329"/>
      <c r="D38" s="329"/>
      <c r="E38" s="329"/>
      <c r="F38" s="102"/>
      <c r="G38" s="103"/>
      <c r="H38" s="61"/>
    </row>
    <row r="39" spans="1:8" ht="19.5" customHeight="1" x14ac:dyDescent="0.25">
      <c r="A39" s="329"/>
      <c r="B39" s="329"/>
      <c r="C39" s="329"/>
      <c r="D39" s="329"/>
      <c r="E39" s="329"/>
      <c r="F39" s="102"/>
      <c r="G39" s="103"/>
      <c r="H39" s="61"/>
    </row>
    <row r="40" spans="1:8" ht="19.5" customHeight="1" x14ac:dyDescent="0.25">
      <c r="A40" s="329"/>
      <c r="B40" s="329"/>
      <c r="C40" s="329"/>
      <c r="D40" s="329"/>
      <c r="E40" s="329"/>
      <c r="F40" s="102"/>
      <c r="G40" s="103"/>
      <c r="H40" s="61"/>
    </row>
    <row r="41" spans="1:8" ht="19.5" customHeight="1" x14ac:dyDescent="0.25">
      <c r="A41" s="329"/>
      <c r="B41" s="329"/>
      <c r="C41" s="329"/>
      <c r="D41" s="329"/>
      <c r="E41" s="329"/>
      <c r="F41" s="102"/>
      <c r="G41" s="103"/>
      <c r="H41" s="61"/>
    </row>
    <row r="42" spans="1:8" ht="19.5" customHeight="1" x14ac:dyDescent="0.25">
      <c r="A42" s="311" t="s">
        <v>43</v>
      </c>
      <c r="B42" s="312"/>
      <c r="C42" s="312"/>
      <c r="D42" s="312"/>
      <c r="E42" s="313"/>
      <c r="F42" s="66">
        <f>SUM(F38:F41)</f>
        <v>0</v>
      </c>
      <c r="G42" s="66">
        <f>SUM(G38:G41)</f>
        <v>0</v>
      </c>
      <c r="H42" s="67">
        <f>SUM(H38:H41)</f>
        <v>0</v>
      </c>
    </row>
    <row r="43" spans="1:8" ht="10.050000000000001" customHeight="1" x14ac:dyDescent="0.25">
      <c r="A43" s="43"/>
      <c r="B43" s="93"/>
      <c r="C43" s="94"/>
      <c r="D43" s="95"/>
      <c r="E43" s="95"/>
      <c r="F43" s="46"/>
      <c r="G43" s="46"/>
      <c r="H43" s="47"/>
    </row>
    <row r="44" spans="1:8" ht="28.05" customHeight="1" x14ac:dyDescent="0.25">
      <c r="A44" s="314" t="s">
        <v>61</v>
      </c>
      <c r="B44" s="315"/>
      <c r="C44" s="315"/>
      <c r="D44" s="315"/>
      <c r="E44" s="316"/>
      <c r="F44" s="37" t="s">
        <v>52</v>
      </c>
      <c r="G44" s="37" t="s">
        <v>54</v>
      </c>
      <c r="H44" s="40" t="s">
        <v>35</v>
      </c>
    </row>
    <row r="45" spans="1:8" ht="19.5" customHeight="1" x14ac:dyDescent="0.25">
      <c r="A45" s="329"/>
      <c r="B45" s="329"/>
      <c r="C45" s="329"/>
      <c r="D45" s="329"/>
      <c r="E45" s="329"/>
      <c r="F45" s="102"/>
      <c r="G45" s="103"/>
      <c r="H45" s="61"/>
    </row>
    <row r="46" spans="1:8" ht="19.5" customHeight="1" x14ac:dyDescent="0.25">
      <c r="A46" s="329"/>
      <c r="B46" s="329"/>
      <c r="C46" s="329"/>
      <c r="D46" s="329"/>
      <c r="E46" s="329"/>
      <c r="F46" s="102"/>
      <c r="G46" s="103"/>
      <c r="H46" s="61"/>
    </row>
    <row r="47" spans="1:8" ht="19.5" customHeight="1" x14ac:dyDescent="0.25">
      <c r="A47" s="329"/>
      <c r="B47" s="329"/>
      <c r="C47" s="329"/>
      <c r="D47" s="329"/>
      <c r="E47" s="329"/>
      <c r="F47" s="102"/>
      <c r="G47" s="103"/>
      <c r="H47" s="61"/>
    </row>
    <row r="48" spans="1:8" ht="19.5" customHeight="1" x14ac:dyDescent="0.25">
      <c r="A48" s="329"/>
      <c r="B48" s="329"/>
      <c r="C48" s="329"/>
      <c r="D48" s="329"/>
      <c r="E48" s="329"/>
      <c r="F48" s="102"/>
      <c r="G48" s="103"/>
      <c r="H48" s="61"/>
    </row>
    <row r="49" spans="1:16" ht="19.5" customHeight="1" x14ac:dyDescent="0.25">
      <c r="A49" s="311" t="s">
        <v>44</v>
      </c>
      <c r="B49" s="312"/>
      <c r="C49" s="312"/>
      <c r="D49" s="312"/>
      <c r="E49" s="313"/>
      <c r="F49" s="122">
        <f>SUM(F45:F48)</f>
        <v>0</v>
      </c>
      <c r="G49" s="123">
        <f>SUM(G45:G48)</f>
        <v>0</v>
      </c>
      <c r="H49" s="124">
        <f>SUM(H45:H48)</f>
        <v>0</v>
      </c>
    </row>
    <row r="50" spans="1:16" ht="28.5" customHeight="1" thickBot="1" x14ac:dyDescent="0.3">
      <c r="A50" s="82"/>
      <c r="B50" s="82"/>
      <c r="C50" s="82"/>
      <c r="D50" s="82"/>
      <c r="E50" s="82"/>
      <c r="F50" s="37" t="s">
        <v>52</v>
      </c>
      <c r="G50" s="37" t="s">
        <v>54</v>
      </c>
      <c r="H50" s="37" t="s">
        <v>35</v>
      </c>
    </row>
    <row r="51" spans="1:16" ht="26.25" customHeight="1" x14ac:dyDescent="0.25">
      <c r="A51" s="326" t="s">
        <v>84</v>
      </c>
      <c r="B51" s="327"/>
      <c r="C51" s="327"/>
      <c r="D51" s="327"/>
      <c r="E51" s="328" t="s">
        <v>45</v>
      </c>
      <c r="F51" s="70">
        <f>SUM(F19+F26+F35+F42+F49)</f>
        <v>50000</v>
      </c>
      <c r="G51" s="70">
        <f>SUM(G19+G26+G35+G42+G49)</f>
        <v>127411</v>
      </c>
      <c r="H51" s="71">
        <f>SUM(H19+H26+H35+H42+H49)</f>
        <v>0</v>
      </c>
    </row>
    <row r="52" spans="1:16" ht="11.25" customHeight="1" x14ac:dyDescent="0.25">
      <c r="A52" s="43"/>
      <c r="B52" s="44"/>
      <c r="C52" s="45"/>
      <c r="D52" s="53"/>
      <c r="E52" s="53"/>
      <c r="F52" s="46"/>
      <c r="G52" s="46"/>
      <c r="H52" s="46"/>
    </row>
    <row r="53" spans="1:16" ht="19.5" customHeight="1" x14ac:dyDescent="0.25">
      <c r="A53" s="82"/>
      <c r="B53" s="82"/>
      <c r="C53" s="82"/>
      <c r="D53" s="82"/>
      <c r="E53" s="89"/>
      <c r="F53" s="90"/>
      <c r="G53" s="91" t="s">
        <v>86</v>
      </c>
      <c r="H53" s="130">
        <f>'Year 3 '!H59</f>
        <v>78662.090000000011</v>
      </c>
    </row>
    <row r="54" spans="1:16" ht="19.5" customHeight="1" x14ac:dyDescent="0.25">
      <c r="A54" s="82"/>
      <c r="B54" s="82"/>
      <c r="C54" s="82"/>
      <c r="D54" s="82"/>
      <c r="E54" s="334" t="s">
        <v>88</v>
      </c>
      <c r="F54" s="334"/>
      <c r="G54" s="334"/>
      <c r="H54" s="334"/>
    </row>
    <row r="55" spans="1:16" ht="19.5" customHeight="1" x14ac:dyDescent="0.25">
      <c r="A55" s="82"/>
      <c r="B55" s="82"/>
      <c r="C55" s="82"/>
      <c r="D55" s="82"/>
      <c r="E55" s="81"/>
      <c r="F55" s="82"/>
      <c r="G55" s="83" t="s">
        <v>63</v>
      </c>
      <c r="H55" s="72">
        <v>0</v>
      </c>
    </row>
    <row r="56" spans="1:16" ht="19.5" customHeight="1" x14ac:dyDescent="0.25">
      <c r="A56" s="82"/>
      <c r="B56" s="82"/>
      <c r="C56" s="82"/>
      <c r="D56" s="82"/>
      <c r="E56" s="81"/>
      <c r="F56" s="82"/>
      <c r="G56" s="83" t="s">
        <v>64</v>
      </c>
      <c r="H56" s="72">
        <v>0</v>
      </c>
    </row>
    <row r="57" spans="1:16" ht="19.5" customHeight="1" x14ac:dyDescent="0.25">
      <c r="A57" s="92"/>
      <c r="B57" s="82"/>
      <c r="C57" s="82"/>
      <c r="D57" s="82"/>
      <c r="E57" s="81"/>
      <c r="F57" s="82"/>
      <c r="G57" s="83" t="s">
        <v>65</v>
      </c>
      <c r="H57" s="72">
        <v>0</v>
      </c>
    </row>
    <row r="58" spans="1:16" ht="19.5" customHeight="1" x14ac:dyDescent="0.25">
      <c r="A58" s="92"/>
      <c r="B58" s="82"/>
      <c r="C58" s="82"/>
      <c r="D58" s="82"/>
      <c r="E58" s="81"/>
      <c r="F58" s="82"/>
      <c r="G58" s="83" t="s">
        <v>89</v>
      </c>
      <c r="H58" s="129">
        <f>H53+SUM(H55:H57)</f>
        <v>78662.090000000011</v>
      </c>
    </row>
    <row r="59" spans="1:16" ht="19.5" customHeight="1" x14ac:dyDescent="0.25">
      <c r="A59" s="82"/>
      <c r="B59" s="82"/>
      <c r="C59" s="82"/>
      <c r="D59" s="82"/>
      <c r="E59" s="81"/>
      <c r="F59" s="82"/>
      <c r="G59" s="83" t="s">
        <v>62</v>
      </c>
      <c r="H59" s="84">
        <f>SUM(H53:H57)-H51</f>
        <v>78662.090000000011</v>
      </c>
    </row>
    <row r="60" spans="1:16" ht="19.5" customHeight="1" x14ac:dyDescent="0.25">
      <c r="A60" s="82"/>
      <c r="B60" s="82"/>
      <c r="C60" s="82"/>
      <c r="D60" s="82"/>
      <c r="E60" s="81"/>
      <c r="F60" s="82"/>
      <c r="G60" s="83" t="s">
        <v>85</v>
      </c>
      <c r="H60" s="85">
        <f>H59/G51</f>
        <v>0.61738853003272887</v>
      </c>
      <c r="I60" s="331" t="s">
        <v>66</v>
      </c>
      <c r="J60" s="331"/>
      <c r="K60" s="331"/>
      <c r="L60" s="331"/>
      <c r="M60" s="331"/>
      <c r="N60" s="331"/>
      <c r="O60" s="331"/>
      <c r="P60" s="331"/>
    </row>
    <row r="61" spans="1:16" ht="11.25" customHeight="1" x14ac:dyDescent="0.25">
      <c r="A61" s="82"/>
      <c r="B61" s="82"/>
      <c r="C61" s="82"/>
      <c r="D61" s="82"/>
      <c r="E61" s="86"/>
      <c r="F61" s="87"/>
      <c r="G61" s="87"/>
      <c r="H61" s="88"/>
      <c r="I61" s="331"/>
      <c r="J61" s="331"/>
      <c r="K61" s="331"/>
      <c r="L61" s="331"/>
      <c r="M61" s="331"/>
      <c r="N61" s="331"/>
      <c r="O61" s="331"/>
      <c r="P61" s="331"/>
    </row>
  </sheetData>
  <sheetProtection selectLockedCells="1"/>
  <mergeCells count="35">
    <mergeCell ref="A48:E48"/>
    <mergeCell ref="A49:E49"/>
    <mergeCell ref="A51:E51"/>
    <mergeCell ref="I60:P61"/>
    <mergeCell ref="E54:H54"/>
    <mergeCell ref="A47:E47"/>
    <mergeCell ref="A34:E34"/>
    <mergeCell ref="A35:E35"/>
    <mergeCell ref="A37:E37"/>
    <mergeCell ref="A38:E38"/>
    <mergeCell ref="A39:E39"/>
    <mergeCell ref="A40:E40"/>
    <mergeCell ref="A41:E41"/>
    <mergeCell ref="A42:E42"/>
    <mergeCell ref="A44:E44"/>
    <mergeCell ref="A45:E45"/>
    <mergeCell ref="A46:E46"/>
    <mergeCell ref="A33:E33"/>
    <mergeCell ref="A21:E21"/>
    <mergeCell ref="A22:E22"/>
    <mergeCell ref="A23:E23"/>
    <mergeCell ref="A24:E24"/>
    <mergeCell ref="A25:E25"/>
    <mergeCell ref="A26:E26"/>
    <mergeCell ref="A28:E28"/>
    <mergeCell ref="A29:E29"/>
    <mergeCell ref="A30:E30"/>
    <mergeCell ref="A31:E31"/>
    <mergeCell ref="A32:E32"/>
    <mergeCell ref="A19:E19"/>
    <mergeCell ref="F6:F7"/>
    <mergeCell ref="G6:G7"/>
    <mergeCell ref="H6:H7"/>
    <mergeCell ref="A10:A11"/>
    <mergeCell ref="D10:E10"/>
  </mergeCells>
  <conditionalFormatting sqref="H60">
    <cfRule type="cellIs" dxfId="2" priority="1" operator="greaterThan">
      <formula>0.29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63"/>
  <sheetViews>
    <sheetView showGridLines="0" zoomScaleNormal="100" workbookViewId="0">
      <pane ySplit="7" topLeftCell="A8" activePane="bottomLeft" state="frozen"/>
      <selection pane="bottomLeft" activeCell="H13" sqref="H13"/>
    </sheetView>
  </sheetViews>
  <sheetFormatPr defaultColWidth="8.77734375" defaultRowHeight="19.5" customHeight="1" outlineLevelRow="1" outlineLevelCol="1" x14ac:dyDescent="0.25"/>
  <cols>
    <col min="1" max="1" width="40.44140625" style="50" customWidth="1"/>
    <col min="2" max="2" width="13.21875" style="50" customWidth="1"/>
    <col min="3" max="3" width="10.77734375" style="50" customWidth="1"/>
    <col min="4" max="5" width="13.21875" style="50" customWidth="1"/>
    <col min="6" max="7" width="14.77734375" style="50" customWidth="1" outlineLevel="1"/>
    <col min="8" max="8" width="14.77734375" style="50" customWidth="1"/>
    <col min="9" max="9" width="10.21875" style="50" bestFit="1" customWidth="1"/>
    <col min="10" max="16384" width="8.77734375" style="50"/>
  </cols>
  <sheetData>
    <row r="1" spans="1:9" ht="30" customHeight="1" x14ac:dyDescent="0.3">
      <c r="A1" s="111" t="s">
        <v>46</v>
      </c>
      <c r="B1" s="112">
        <f>'Statement of Account (PRINT)'!B9:F9</f>
        <v>0</v>
      </c>
      <c r="C1" s="48"/>
      <c r="D1" s="75"/>
      <c r="E1" s="76"/>
      <c r="F1" s="77"/>
      <c r="G1" s="77"/>
      <c r="H1" s="49"/>
    </row>
    <row r="2" spans="1:9" ht="30" customHeight="1" x14ac:dyDescent="0.3">
      <c r="A2" s="113" t="s">
        <v>50</v>
      </c>
      <c r="B2" s="332">
        <f>'Statement of Account (PRINT)'!G9</f>
        <v>0</v>
      </c>
      <c r="C2" s="332"/>
      <c r="D2" s="332"/>
      <c r="E2" s="333"/>
      <c r="F2" s="77"/>
      <c r="G2" s="77"/>
      <c r="H2" s="49"/>
    </row>
    <row r="3" spans="1:9" ht="30" customHeight="1" x14ac:dyDescent="0.3">
      <c r="A3" s="115" t="s">
        <v>51</v>
      </c>
      <c r="B3" s="116" t="s">
        <v>139</v>
      </c>
      <c r="C3" s="75"/>
      <c r="D3" s="77"/>
      <c r="E3" s="78"/>
      <c r="F3" s="77"/>
      <c r="G3" s="77"/>
      <c r="H3" s="49"/>
    </row>
    <row r="4" spans="1:9" ht="5.25" customHeight="1" x14ac:dyDescent="0.3">
      <c r="A4" s="117"/>
      <c r="B4" s="118"/>
      <c r="C4" s="77"/>
      <c r="D4" s="77"/>
      <c r="E4" s="78"/>
      <c r="F4" s="77"/>
      <c r="G4" s="77"/>
      <c r="H4" s="49"/>
    </row>
    <row r="5" spans="1:9" ht="30.75" customHeight="1" x14ac:dyDescent="0.3">
      <c r="A5" s="119" t="s">
        <v>73</v>
      </c>
      <c r="B5" s="120">
        <v>43556</v>
      </c>
      <c r="C5" s="51"/>
      <c r="D5" s="34"/>
      <c r="E5" s="78"/>
      <c r="F5" s="41" t="s">
        <v>57</v>
      </c>
      <c r="G5" s="36" t="s">
        <v>87</v>
      </c>
      <c r="H5" s="52" t="s">
        <v>60</v>
      </c>
    </row>
    <row r="6" spans="1:9" ht="30.75" customHeight="1" x14ac:dyDescent="0.3">
      <c r="A6" s="119" t="s">
        <v>72</v>
      </c>
      <c r="B6" s="121">
        <v>43921</v>
      </c>
      <c r="C6" s="80"/>
      <c r="D6" s="77"/>
      <c r="E6" s="77"/>
      <c r="F6" s="302" t="s">
        <v>52</v>
      </c>
      <c r="G6" s="302" t="s">
        <v>54</v>
      </c>
      <c r="H6" s="304" t="s">
        <v>35</v>
      </c>
    </row>
    <row r="7" spans="1:9" ht="6.75" customHeight="1" x14ac:dyDescent="0.25">
      <c r="A7" s="42"/>
      <c r="B7" s="79"/>
      <c r="C7" s="80"/>
      <c r="D7" s="77"/>
      <c r="E7" s="77"/>
      <c r="F7" s="303"/>
      <c r="G7" s="303"/>
      <c r="H7" s="305"/>
    </row>
    <row r="8" spans="1:9" ht="10.050000000000001" customHeight="1" x14ac:dyDescent="0.25">
      <c r="A8" s="43"/>
      <c r="B8" s="93"/>
      <c r="C8" s="94"/>
      <c r="D8" s="95"/>
      <c r="E8" s="95"/>
      <c r="F8" s="46"/>
      <c r="G8" s="46"/>
      <c r="H8" s="47"/>
    </row>
    <row r="9" spans="1:9" ht="28.05" customHeight="1" x14ac:dyDescent="0.25">
      <c r="A9" s="54" t="s">
        <v>24</v>
      </c>
      <c r="B9" s="55"/>
      <c r="C9" s="55"/>
      <c r="D9" s="55"/>
      <c r="E9" s="55"/>
      <c r="F9" s="55"/>
      <c r="G9" s="55"/>
      <c r="H9" s="56"/>
    </row>
    <row r="10" spans="1:9" ht="29.25" customHeight="1" outlineLevel="1" x14ac:dyDescent="0.25">
      <c r="A10" s="306" t="s">
        <v>24</v>
      </c>
      <c r="B10" s="29"/>
      <c r="C10" s="74"/>
      <c r="D10" s="308" t="s">
        <v>56</v>
      </c>
      <c r="E10" s="309"/>
      <c r="F10" s="39"/>
      <c r="G10" s="39"/>
      <c r="H10" s="38"/>
    </row>
    <row r="11" spans="1:9" ht="36" customHeight="1" outlineLevel="1" x14ac:dyDescent="0.25">
      <c r="A11" s="307"/>
      <c r="B11" s="28" t="s">
        <v>36</v>
      </c>
      <c r="C11" s="28" t="s">
        <v>37</v>
      </c>
      <c r="D11" s="28" t="s">
        <v>38</v>
      </c>
      <c r="E11" s="29" t="s">
        <v>39</v>
      </c>
      <c r="F11" s="35" t="s">
        <v>52</v>
      </c>
      <c r="G11" s="35" t="s">
        <v>54</v>
      </c>
      <c r="H11" s="35" t="s">
        <v>35</v>
      </c>
    </row>
    <row r="12" spans="1:9" ht="19.5" customHeight="1" outlineLevel="1" x14ac:dyDescent="0.25">
      <c r="A12" s="106" t="s">
        <v>118</v>
      </c>
      <c r="B12" s="107">
        <v>1</v>
      </c>
      <c r="C12" s="108">
        <v>60032</v>
      </c>
      <c r="D12" s="96">
        <f>C12*B12</f>
        <v>60032</v>
      </c>
      <c r="E12" s="97"/>
      <c r="F12" s="57">
        <f>SUM(D12:E12)</f>
        <v>60032</v>
      </c>
      <c r="G12" s="98"/>
      <c r="H12" s="58"/>
      <c r="I12" s="59"/>
    </row>
    <row r="13" spans="1:9" ht="19.5" customHeight="1" outlineLevel="1" x14ac:dyDescent="0.25">
      <c r="A13" s="106" t="s">
        <v>140</v>
      </c>
      <c r="B13" s="109">
        <v>1</v>
      </c>
      <c r="C13" s="110">
        <v>67379</v>
      </c>
      <c r="D13" s="96">
        <f>C13</f>
        <v>67379</v>
      </c>
      <c r="E13" s="100"/>
      <c r="F13" s="60">
        <f>D13+E13</f>
        <v>67379</v>
      </c>
      <c r="G13" s="98"/>
      <c r="H13" s="58"/>
    </row>
    <row r="14" spans="1:9" ht="19.5" customHeight="1" outlineLevel="1" x14ac:dyDescent="0.25">
      <c r="A14" s="128"/>
      <c r="B14" s="107"/>
      <c r="C14" s="108"/>
      <c r="D14" s="96"/>
      <c r="E14" s="100"/>
      <c r="F14" s="60"/>
      <c r="G14" s="98"/>
      <c r="H14" s="58"/>
    </row>
    <row r="15" spans="1:9" ht="19.5" customHeight="1" outlineLevel="1" x14ac:dyDescent="0.25">
      <c r="A15" s="128"/>
      <c r="B15" s="107"/>
      <c r="C15" s="108"/>
      <c r="D15" s="96"/>
      <c r="E15" s="100"/>
      <c r="F15" s="60"/>
      <c r="G15" s="98"/>
      <c r="H15" s="58"/>
    </row>
    <row r="16" spans="1:9" ht="19.5" customHeight="1" outlineLevel="1" x14ac:dyDescent="0.25">
      <c r="A16" s="128"/>
      <c r="B16" s="109"/>
      <c r="C16" s="110"/>
      <c r="D16" s="96"/>
      <c r="E16" s="100"/>
      <c r="F16" s="60"/>
      <c r="G16" s="99"/>
      <c r="H16" s="61"/>
    </row>
    <row r="17" spans="1:8" ht="19.5" customHeight="1" outlineLevel="1" x14ac:dyDescent="0.25">
      <c r="A17" s="128"/>
      <c r="B17" s="109"/>
      <c r="C17" s="110"/>
      <c r="D17" s="96"/>
      <c r="E17" s="100"/>
      <c r="F17" s="60"/>
      <c r="G17" s="99"/>
      <c r="H17" s="61"/>
    </row>
    <row r="18" spans="1:8" ht="19.5" customHeight="1" outlineLevel="1" x14ac:dyDescent="0.25">
      <c r="A18" s="128"/>
      <c r="B18" s="109"/>
      <c r="C18" s="110"/>
      <c r="D18" s="96"/>
      <c r="E18" s="101"/>
      <c r="F18" s="60"/>
      <c r="G18" s="99"/>
      <c r="H18" s="61"/>
    </row>
    <row r="19" spans="1:8" ht="19.5" customHeight="1" x14ac:dyDescent="0.25">
      <c r="A19" s="311" t="s">
        <v>40</v>
      </c>
      <c r="B19" s="312"/>
      <c r="C19" s="312"/>
      <c r="D19" s="312"/>
      <c r="E19" s="313"/>
      <c r="F19" s="62">
        <f>SUM(F12:F18)</f>
        <v>127411</v>
      </c>
      <c r="G19" s="63">
        <f>SUM(G12:G18)</f>
        <v>0</v>
      </c>
      <c r="H19" s="64">
        <f>SUM(H12:H18)</f>
        <v>0</v>
      </c>
    </row>
    <row r="20" spans="1:8" ht="10.050000000000001" customHeight="1" x14ac:dyDescent="0.25">
      <c r="A20" s="43"/>
      <c r="B20" s="93"/>
      <c r="C20" s="94"/>
      <c r="D20" s="95"/>
      <c r="E20" s="95"/>
      <c r="F20" s="46"/>
      <c r="G20" s="46"/>
      <c r="H20" s="47"/>
    </row>
    <row r="21" spans="1:8" ht="28.05" customHeight="1" x14ac:dyDescent="0.25">
      <c r="A21" s="314" t="s">
        <v>25</v>
      </c>
      <c r="B21" s="315"/>
      <c r="C21" s="315"/>
      <c r="D21" s="315"/>
      <c r="E21" s="316"/>
      <c r="F21" s="37" t="s">
        <v>52</v>
      </c>
      <c r="G21" s="37" t="s">
        <v>54</v>
      </c>
      <c r="H21" s="40" t="s">
        <v>35</v>
      </c>
    </row>
    <row r="22" spans="1:8" ht="19.5" customHeight="1" outlineLevel="1" x14ac:dyDescent="0.25">
      <c r="A22" s="329"/>
      <c r="B22" s="329"/>
      <c r="C22" s="329"/>
      <c r="D22" s="329"/>
      <c r="E22" s="329"/>
      <c r="F22" s="102"/>
      <c r="G22" s="102"/>
      <c r="H22" s="61"/>
    </row>
    <row r="23" spans="1:8" ht="19.5" customHeight="1" outlineLevel="1" x14ac:dyDescent="0.25">
      <c r="A23" s="329"/>
      <c r="B23" s="329"/>
      <c r="C23" s="329"/>
      <c r="D23" s="329"/>
      <c r="E23" s="329"/>
      <c r="F23" s="102"/>
      <c r="G23" s="102"/>
      <c r="H23" s="61"/>
    </row>
    <row r="24" spans="1:8" ht="19.5" customHeight="1" outlineLevel="1" x14ac:dyDescent="0.25">
      <c r="A24" s="329"/>
      <c r="B24" s="329"/>
      <c r="C24" s="329"/>
      <c r="D24" s="329"/>
      <c r="E24" s="329"/>
      <c r="F24" s="102"/>
      <c r="G24" s="102"/>
      <c r="H24" s="61"/>
    </row>
    <row r="25" spans="1:8" ht="19.5" customHeight="1" outlineLevel="1" x14ac:dyDescent="0.25">
      <c r="A25" s="329"/>
      <c r="B25" s="329"/>
      <c r="C25" s="329"/>
      <c r="D25" s="329"/>
      <c r="E25" s="329"/>
      <c r="F25" s="102"/>
      <c r="G25" s="102"/>
      <c r="H25" s="61"/>
    </row>
    <row r="26" spans="1:8" ht="19.5" customHeight="1" x14ac:dyDescent="0.25">
      <c r="A26" s="317" t="s">
        <v>41</v>
      </c>
      <c r="B26" s="318"/>
      <c r="C26" s="318"/>
      <c r="D26" s="318"/>
      <c r="E26" s="319"/>
      <c r="F26" s="65">
        <f>SUM(F22:F25)</f>
        <v>0</v>
      </c>
      <c r="G26" s="66">
        <f>SUM(G22:G25)</f>
        <v>0</v>
      </c>
      <c r="H26" s="73">
        <f>SUM(H22:H25)</f>
        <v>0</v>
      </c>
    </row>
    <row r="27" spans="1:8" ht="10.050000000000001" customHeight="1" x14ac:dyDescent="0.25">
      <c r="A27" s="43"/>
      <c r="B27" s="93"/>
      <c r="C27" s="94"/>
      <c r="D27" s="95"/>
      <c r="E27" s="95"/>
      <c r="F27" s="46"/>
      <c r="G27" s="46"/>
      <c r="H27" s="47"/>
    </row>
    <row r="28" spans="1:8" ht="28.05" customHeight="1" x14ac:dyDescent="0.25">
      <c r="A28" s="314" t="s">
        <v>59</v>
      </c>
      <c r="B28" s="315"/>
      <c r="C28" s="315"/>
      <c r="D28" s="315"/>
      <c r="E28" s="316"/>
      <c r="F28" s="37" t="s">
        <v>52</v>
      </c>
      <c r="G28" s="37" t="s">
        <v>54</v>
      </c>
      <c r="H28" s="40" t="s">
        <v>35</v>
      </c>
    </row>
    <row r="29" spans="1:8" ht="19.5" customHeight="1" outlineLevel="1" x14ac:dyDescent="0.25">
      <c r="A29" s="310"/>
      <c r="B29" s="310"/>
      <c r="C29" s="310"/>
      <c r="D29" s="310"/>
      <c r="E29" s="310"/>
      <c r="F29" s="102"/>
      <c r="G29" s="102"/>
      <c r="H29" s="61"/>
    </row>
    <row r="30" spans="1:8" ht="19.5" customHeight="1" outlineLevel="1" x14ac:dyDescent="0.25">
      <c r="A30" s="329"/>
      <c r="B30" s="329"/>
      <c r="C30" s="329"/>
      <c r="D30" s="329"/>
      <c r="E30" s="329"/>
      <c r="F30" s="102"/>
      <c r="G30" s="102"/>
      <c r="H30" s="61"/>
    </row>
    <row r="31" spans="1:8" ht="19.5" customHeight="1" outlineLevel="1" x14ac:dyDescent="0.25">
      <c r="A31" s="329"/>
      <c r="B31" s="329"/>
      <c r="C31" s="329"/>
      <c r="D31" s="329"/>
      <c r="E31" s="329"/>
      <c r="F31" s="102"/>
      <c r="G31" s="102"/>
      <c r="H31" s="61"/>
    </row>
    <row r="32" spans="1:8" ht="19.5" customHeight="1" outlineLevel="1" x14ac:dyDescent="0.25">
      <c r="A32" s="329"/>
      <c r="B32" s="329"/>
      <c r="C32" s="329"/>
      <c r="D32" s="329"/>
      <c r="E32" s="329"/>
      <c r="F32" s="102"/>
      <c r="G32" s="102"/>
      <c r="H32" s="61"/>
    </row>
    <row r="33" spans="1:8" ht="19.5" customHeight="1" outlineLevel="1" x14ac:dyDescent="0.25">
      <c r="A33" s="329"/>
      <c r="B33" s="329"/>
      <c r="C33" s="329"/>
      <c r="D33" s="329"/>
      <c r="E33" s="329"/>
      <c r="F33" s="102"/>
      <c r="G33" s="102"/>
      <c r="H33" s="61"/>
    </row>
    <row r="34" spans="1:8" ht="19.5" customHeight="1" outlineLevel="1" x14ac:dyDescent="0.25">
      <c r="A34" s="329"/>
      <c r="B34" s="329"/>
      <c r="C34" s="329"/>
      <c r="D34" s="329"/>
      <c r="E34" s="329"/>
      <c r="F34" s="102"/>
      <c r="G34" s="102"/>
      <c r="H34" s="61"/>
    </row>
    <row r="35" spans="1:8" ht="19.5" customHeight="1" x14ac:dyDescent="0.25">
      <c r="A35" s="311" t="s">
        <v>42</v>
      </c>
      <c r="B35" s="312"/>
      <c r="C35" s="312"/>
      <c r="D35" s="312"/>
      <c r="E35" s="313"/>
      <c r="F35" s="65">
        <f>SUM(F29:F34)</f>
        <v>0</v>
      </c>
      <c r="G35" s="66">
        <f>SUM(G29:G34)</f>
        <v>0</v>
      </c>
      <c r="H35" s="67">
        <f>SUM(H29:H34)</f>
        <v>0</v>
      </c>
    </row>
    <row r="36" spans="1:8" ht="10.050000000000001" customHeight="1" x14ac:dyDescent="0.25">
      <c r="A36" s="43"/>
      <c r="B36" s="93"/>
      <c r="C36" s="94"/>
      <c r="D36" s="95"/>
      <c r="E36" s="95"/>
      <c r="F36" s="46"/>
      <c r="G36" s="46"/>
      <c r="H36" s="47"/>
    </row>
    <row r="37" spans="1:8" ht="28.05" customHeight="1" x14ac:dyDescent="0.25">
      <c r="A37" s="314" t="s">
        <v>110</v>
      </c>
      <c r="B37" s="315"/>
      <c r="C37" s="315"/>
      <c r="D37" s="315"/>
      <c r="E37" s="316"/>
      <c r="F37" s="37" t="s">
        <v>52</v>
      </c>
      <c r="G37" s="37" t="s">
        <v>54</v>
      </c>
      <c r="H37" s="40" t="s">
        <v>35</v>
      </c>
    </row>
    <row r="38" spans="1:8" ht="19.5" customHeight="1" outlineLevel="1" x14ac:dyDescent="0.25">
      <c r="A38" s="329"/>
      <c r="B38" s="329"/>
      <c r="C38" s="329"/>
      <c r="D38" s="329"/>
      <c r="E38" s="329"/>
      <c r="F38" s="102"/>
      <c r="G38" s="103"/>
      <c r="H38" s="61"/>
    </row>
    <row r="39" spans="1:8" ht="19.5" customHeight="1" outlineLevel="1" x14ac:dyDescent="0.25">
      <c r="A39" s="329"/>
      <c r="B39" s="329"/>
      <c r="C39" s="329"/>
      <c r="D39" s="329"/>
      <c r="E39" s="329"/>
      <c r="F39" s="102"/>
      <c r="G39" s="103"/>
      <c r="H39" s="61"/>
    </row>
    <row r="40" spans="1:8" ht="19.5" customHeight="1" outlineLevel="1" x14ac:dyDescent="0.25">
      <c r="A40" s="329"/>
      <c r="B40" s="329"/>
      <c r="C40" s="329"/>
      <c r="D40" s="329"/>
      <c r="E40" s="329"/>
      <c r="F40" s="102"/>
      <c r="G40" s="103"/>
      <c r="H40" s="61"/>
    </row>
    <row r="41" spans="1:8" ht="19.5" customHeight="1" outlineLevel="1" x14ac:dyDescent="0.25">
      <c r="A41" s="329"/>
      <c r="B41" s="329"/>
      <c r="C41" s="329"/>
      <c r="D41" s="329"/>
      <c r="E41" s="329"/>
      <c r="F41" s="102"/>
      <c r="G41" s="103"/>
      <c r="H41" s="61"/>
    </row>
    <row r="42" spans="1:8" ht="19.5" customHeight="1" x14ac:dyDescent="0.25">
      <c r="A42" s="311" t="s">
        <v>43</v>
      </c>
      <c r="B42" s="312"/>
      <c r="C42" s="312"/>
      <c r="D42" s="312"/>
      <c r="E42" s="313"/>
      <c r="F42" s="66">
        <f>SUM(F38:F41)</f>
        <v>0</v>
      </c>
      <c r="G42" s="66">
        <f>SUM(G38:G41)</f>
        <v>0</v>
      </c>
      <c r="H42" s="67">
        <f>SUM(H38:H41)</f>
        <v>0</v>
      </c>
    </row>
    <row r="43" spans="1:8" ht="10.050000000000001" customHeight="1" x14ac:dyDescent="0.25">
      <c r="A43" s="43"/>
      <c r="B43" s="93"/>
      <c r="C43" s="94"/>
      <c r="D43" s="95"/>
      <c r="E43" s="95"/>
      <c r="F43" s="46"/>
      <c r="G43" s="46"/>
      <c r="H43" s="47"/>
    </row>
    <row r="44" spans="1:8" ht="28.05" customHeight="1" x14ac:dyDescent="0.25">
      <c r="A44" s="314" t="s">
        <v>61</v>
      </c>
      <c r="B44" s="315"/>
      <c r="C44" s="315"/>
      <c r="D44" s="315"/>
      <c r="E44" s="316"/>
      <c r="F44" s="37" t="s">
        <v>52</v>
      </c>
      <c r="G44" s="37" t="s">
        <v>54</v>
      </c>
      <c r="H44" s="40" t="s">
        <v>35</v>
      </c>
    </row>
    <row r="45" spans="1:8" ht="19.5" customHeight="1" outlineLevel="1" x14ac:dyDescent="0.25">
      <c r="A45" s="329"/>
      <c r="B45" s="329"/>
      <c r="C45" s="329"/>
      <c r="D45" s="329"/>
      <c r="E45" s="329"/>
      <c r="F45" s="102"/>
      <c r="G45" s="103"/>
      <c r="H45" s="61"/>
    </row>
    <row r="46" spans="1:8" ht="19.5" customHeight="1" outlineLevel="1" x14ac:dyDescent="0.25">
      <c r="A46" s="329"/>
      <c r="B46" s="329"/>
      <c r="C46" s="329"/>
      <c r="D46" s="329"/>
      <c r="E46" s="329"/>
      <c r="F46" s="102"/>
      <c r="G46" s="103"/>
      <c r="H46" s="61"/>
    </row>
    <row r="47" spans="1:8" ht="19.5" customHeight="1" outlineLevel="1" x14ac:dyDescent="0.25">
      <c r="A47" s="329"/>
      <c r="B47" s="329"/>
      <c r="C47" s="329"/>
      <c r="D47" s="329"/>
      <c r="E47" s="329"/>
      <c r="F47" s="102"/>
      <c r="G47" s="103"/>
      <c r="H47" s="61"/>
    </row>
    <row r="48" spans="1:8" ht="19.5" customHeight="1" outlineLevel="1" x14ac:dyDescent="0.25">
      <c r="A48" s="329"/>
      <c r="B48" s="329"/>
      <c r="C48" s="329"/>
      <c r="D48" s="329"/>
      <c r="E48" s="329"/>
      <c r="F48" s="102"/>
      <c r="G48" s="103"/>
      <c r="H48" s="61"/>
    </row>
    <row r="49" spans="1:12" ht="19.5" customHeight="1" x14ac:dyDescent="0.25">
      <c r="A49" s="311" t="s">
        <v>44</v>
      </c>
      <c r="B49" s="312"/>
      <c r="C49" s="312"/>
      <c r="D49" s="312"/>
      <c r="E49" s="313"/>
      <c r="F49" s="122">
        <f>SUM(F45:F48)</f>
        <v>0</v>
      </c>
      <c r="G49" s="123">
        <f>SUM(G45:G48)</f>
        <v>0</v>
      </c>
      <c r="H49" s="124">
        <f>SUM(H45:H48)</f>
        <v>0</v>
      </c>
    </row>
    <row r="50" spans="1:12" ht="28.5" customHeight="1" thickBot="1" x14ac:dyDescent="0.3">
      <c r="A50" s="82"/>
      <c r="B50" s="82"/>
      <c r="C50" s="82"/>
      <c r="D50" s="82"/>
      <c r="E50" s="82"/>
      <c r="F50" s="37" t="s">
        <v>52</v>
      </c>
      <c r="G50" s="37" t="s">
        <v>54</v>
      </c>
      <c r="H50" s="37" t="s">
        <v>35</v>
      </c>
    </row>
    <row r="51" spans="1:12" ht="26.25" customHeight="1" x14ac:dyDescent="0.25">
      <c r="A51" s="326" t="s">
        <v>84</v>
      </c>
      <c r="B51" s="327"/>
      <c r="C51" s="327"/>
      <c r="D51" s="327"/>
      <c r="E51" s="328" t="s">
        <v>45</v>
      </c>
      <c r="F51" s="70">
        <f>SUM(F19+F26+F35+F42+F49)</f>
        <v>127411</v>
      </c>
      <c r="G51" s="70">
        <f>SUM(G19+G26+G35+G42+G49)</f>
        <v>0</v>
      </c>
      <c r="H51" s="131">
        <f>SUM(H19+H26+H35+H42+H49)</f>
        <v>0</v>
      </c>
    </row>
    <row r="52" spans="1:12" ht="11.25" customHeight="1" x14ac:dyDescent="0.25">
      <c r="A52" s="43"/>
      <c r="B52" s="44"/>
      <c r="C52" s="45"/>
      <c r="D52" s="53"/>
      <c r="E52" s="53"/>
      <c r="F52" s="46"/>
      <c r="G52" s="46"/>
      <c r="H52" s="46"/>
    </row>
    <row r="53" spans="1:12" ht="19.5" customHeight="1" x14ac:dyDescent="0.25">
      <c r="A53" s="82"/>
      <c r="B53" s="82"/>
      <c r="C53" s="82"/>
      <c r="D53" s="82"/>
      <c r="E53" s="89"/>
      <c r="F53" s="90"/>
      <c r="G53" s="91" t="s">
        <v>86</v>
      </c>
      <c r="H53" s="252">
        <f>'Year 3 '!H53</f>
        <v>74236.66</v>
      </c>
    </row>
    <row r="54" spans="1:12" ht="19.5" customHeight="1" x14ac:dyDescent="0.25">
      <c r="A54" s="82"/>
      <c r="B54" s="82"/>
      <c r="C54" s="82"/>
      <c r="D54" s="82"/>
      <c r="E54" s="334" t="s">
        <v>88</v>
      </c>
      <c r="F54" s="334"/>
      <c r="G54" s="334"/>
      <c r="H54" s="334"/>
    </row>
    <row r="55" spans="1:12" ht="19.5" customHeight="1" x14ac:dyDescent="0.25">
      <c r="A55" s="82"/>
      <c r="B55" s="82"/>
      <c r="C55" s="82"/>
      <c r="D55" s="82"/>
      <c r="E55" s="81"/>
      <c r="F55" s="82"/>
      <c r="G55" s="83" t="s">
        <v>63</v>
      </c>
      <c r="H55" s="127"/>
    </row>
    <row r="56" spans="1:12" ht="19.5" customHeight="1" x14ac:dyDescent="0.25">
      <c r="A56" s="82"/>
      <c r="B56" s="82"/>
      <c r="C56" s="82"/>
      <c r="D56" s="82"/>
      <c r="E56" s="81"/>
      <c r="F56" s="82"/>
      <c r="G56" s="83" t="s">
        <v>64</v>
      </c>
      <c r="H56" s="72"/>
    </row>
    <row r="57" spans="1:12" ht="19.5" customHeight="1" x14ac:dyDescent="0.25">
      <c r="A57" s="92"/>
      <c r="B57" s="82"/>
      <c r="C57" s="82"/>
      <c r="D57" s="82"/>
      <c r="E57" s="81"/>
      <c r="F57" s="82"/>
      <c r="G57" s="83" t="s">
        <v>65</v>
      </c>
      <c r="H57" s="72"/>
    </row>
    <row r="58" spans="1:12" ht="19.5" customHeight="1" x14ac:dyDescent="0.25">
      <c r="A58" s="92"/>
      <c r="B58" s="82"/>
      <c r="C58" s="82"/>
      <c r="D58" s="82"/>
      <c r="E58" s="81"/>
      <c r="F58" s="82"/>
      <c r="G58" s="83" t="s">
        <v>90</v>
      </c>
      <c r="H58" s="253">
        <f>SUM(H55:H57)+H53</f>
        <v>74236.66</v>
      </c>
    </row>
    <row r="59" spans="1:12" ht="19.5" customHeight="1" x14ac:dyDescent="0.25">
      <c r="A59" s="82"/>
      <c r="B59" s="82"/>
      <c r="C59" s="82"/>
      <c r="D59" s="82"/>
      <c r="E59" s="81"/>
      <c r="F59" s="82"/>
      <c r="G59" s="83" t="s">
        <v>62</v>
      </c>
      <c r="H59" s="254">
        <f>H58-H51</f>
        <v>74236.66</v>
      </c>
    </row>
    <row r="60" spans="1:12" ht="19.5" customHeight="1" x14ac:dyDescent="0.25">
      <c r="A60" s="82"/>
      <c r="B60" s="82"/>
      <c r="C60" s="82"/>
      <c r="D60" s="82"/>
      <c r="E60" s="81"/>
      <c r="F60" s="82"/>
      <c r="G60" s="83" t="s">
        <v>117</v>
      </c>
      <c r="H60" s="85">
        <f>H59/H58</f>
        <v>1</v>
      </c>
    </row>
    <row r="61" spans="1:12" ht="11.25" customHeight="1" x14ac:dyDescent="0.25">
      <c r="A61" s="82"/>
      <c r="B61" s="82"/>
      <c r="C61" s="82"/>
      <c r="D61" s="82"/>
      <c r="E61" s="86"/>
      <c r="F61" s="87"/>
      <c r="G61" s="87"/>
      <c r="H61" s="88"/>
    </row>
    <row r="62" spans="1:12" ht="19.5" customHeight="1" x14ac:dyDescent="0.25">
      <c r="E62" s="330" t="s">
        <v>66</v>
      </c>
      <c r="F62" s="330"/>
      <c r="G62" s="330"/>
      <c r="H62" s="330"/>
      <c r="I62" s="163"/>
      <c r="J62" s="163"/>
      <c r="K62" s="163"/>
      <c r="L62" s="163"/>
    </row>
    <row r="63" spans="1:12" ht="19.5" customHeight="1" x14ac:dyDescent="0.25">
      <c r="E63" s="331"/>
      <c r="F63" s="331"/>
      <c r="G63" s="331"/>
      <c r="H63" s="331"/>
      <c r="I63" s="163"/>
      <c r="J63" s="163"/>
      <c r="K63" s="163"/>
      <c r="L63" s="163"/>
    </row>
  </sheetData>
  <sheetProtection selectLockedCells="1"/>
  <mergeCells count="36">
    <mergeCell ref="A25:E25"/>
    <mergeCell ref="B2:E2"/>
    <mergeCell ref="F6:F7"/>
    <mergeCell ref="G6:G7"/>
    <mergeCell ref="H6:H7"/>
    <mergeCell ref="A10:A11"/>
    <mergeCell ref="D10:E10"/>
    <mergeCell ref="A19:E19"/>
    <mergeCell ref="A21:E21"/>
    <mergeCell ref="A22:E22"/>
    <mergeCell ref="A23:E23"/>
    <mergeCell ref="A24:E24"/>
    <mergeCell ref="A39:E39"/>
    <mergeCell ref="A26:E26"/>
    <mergeCell ref="A28:E28"/>
    <mergeCell ref="A29:E29"/>
    <mergeCell ref="A30:E30"/>
    <mergeCell ref="A31:E31"/>
    <mergeCell ref="A32:E32"/>
    <mergeCell ref="A33:E33"/>
    <mergeCell ref="A34:E34"/>
    <mergeCell ref="A35:E35"/>
    <mergeCell ref="A37:E37"/>
    <mergeCell ref="A38:E38"/>
    <mergeCell ref="E62:H63"/>
    <mergeCell ref="A40:E40"/>
    <mergeCell ref="A41:E41"/>
    <mergeCell ref="A42:E42"/>
    <mergeCell ref="A44:E44"/>
    <mergeCell ref="A45:E45"/>
    <mergeCell ref="A46:E46"/>
    <mergeCell ref="A47:E47"/>
    <mergeCell ref="A48:E48"/>
    <mergeCell ref="A49:E49"/>
    <mergeCell ref="A51:E51"/>
    <mergeCell ref="E54:H54"/>
  </mergeCells>
  <conditionalFormatting sqref="H60">
    <cfRule type="cellIs" dxfId="1" priority="1" operator="greaterThan">
      <formula>0.299</formula>
    </cfRule>
    <cfRule type="cellIs" dxfId="0" priority="2" operator="greaterThan">
      <formula>0.29</formula>
    </cfRule>
  </conditionalFormatting>
  <pageMargins left="0.7" right="0.7" top="0.75" bottom="0.75" header="0.3" footer="0.3"/>
  <pageSetup scale="68" orientation="portrait" verticalDpi="0" r:id="rId1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L55"/>
  <sheetViews>
    <sheetView showGridLines="0" zoomScale="80" zoomScaleNormal="80" workbookViewId="0"/>
  </sheetViews>
  <sheetFormatPr defaultColWidth="8.77734375" defaultRowHeight="13.8" x14ac:dyDescent="0.3"/>
  <cols>
    <col min="1" max="1" width="5.77734375" style="7" customWidth="1"/>
    <col min="2" max="2" width="8.77734375" style="7" customWidth="1"/>
    <col min="3" max="4" width="9.44140625" style="7" customWidth="1"/>
    <col min="5" max="5" width="10.21875" style="7" customWidth="1"/>
    <col min="6" max="6" width="2.5546875" style="7" customWidth="1"/>
    <col min="7" max="7" width="16" style="7" customWidth="1"/>
    <col min="8" max="8" width="15.21875" style="7" customWidth="1"/>
    <col min="9" max="9" width="16.21875" style="7" customWidth="1"/>
    <col min="10" max="10" width="3.21875" style="7" customWidth="1"/>
    <col min="11" max="11" width="23.77734375" style="7" customWidth="1"/>
    <col min="12" max="12" width="5.77734375" style="7" customWidth="1"/>
    <col min="13" max="16384" width="8.77734375" style="7"/>
  </cols>
  <sheetData>
    <row r="1" spans="2:12" ht="45" customHeight="1" x14ac:dyDescent="0.3">
      <c r="E1" s="352" t="s">
        <v>4</v>
      </c>
      <c r="F1" s="352"/>
      <c r="G1" s="352"/>
      <c r="H1" s="352"/>
      <c r="I1" s="352"/>
      <c r="K1" s="284" t="e" vm="1">
        <v>#VALUE!</v>
      </c>
      <c r="L1" s="257"/>
    </row>
    <row r="2" spans="2:12" ht="18" customHeight="1" thickBot="1" x14ac:dyDescent="0.35">
      <c r="C2" s="291"/>
      <c r="D2" s="291"/>
      <c r="E2" s="371" t="s">
        <v>91</v>
      </c>
      <c r="F2" s="371"/>
      <c r="G2" s="371"/>
      <c r="H2" s="371"/>
      <c r="I2" s="371"/>
      <c r="J2" s="291"/>
      <c r="K2" s="291"/>
    </row>
    <row r="3" spans="2:12" ht="13.8" customHeight="1" thickBot="1" x14ac:dyDescent="0.35">
      <c r="B3" s="23"/>
      <c r="C3" s="9"/>
      <c r="D3" s="9"/>
      <c r="E3" s="9"/>
      <c r="F3" s="9"/>
      <c r="G3" s="22"/>
      <c r="H3" s="22"/>
      <c r="I3" s="22"/>
      <c r="J3" s="9"/>
      <c r="K3" s="9"/>
    </row>
    <row r="4" spans="2:12" ht="25.05" customHeight="1" x14ac:dyDescent="0.3">
      <c r="B4" s="362" t="s">
        <v>165</v>
      </c>
      <c r="C4" s="363"/>
      <c r="D4" s="363"/>
      <c r="E4" s="363"/>
      <c r="F4" s="363"/>
      <c r="G4" s="363"/>
      <c r="H4" s="363"/>
      <c r="I4" s="363"/>
      <c r="J4" s="363"/>
      <c r="K4" s="364"/>
    </row>
    <row r="5" spans="2:12" ht="25.05" customHeight="1" x14ac:dyDescent="0.3">
      <c r="B5" s="365"/>
      <c r="C5" s="366"/>
      <c r="D5" s="366"/>
      <c r="E5" s="366"/>
      <c r="F5" s="366"/>
      <c r="G5" s="366"/>
      <c r="H5" s="366"/>
      <c r="I5" s="366"/>
      <c r="J5" s="366"/>
      <c r="K5" s="367"/>
    </row>
    <row r="6" spans="2:12" ht="25.05" customHeight="1" thickBot="1" x14ac:dyDescent="0.35">
      <c r="B6" s="368"/>
      <c r="C6" s="369"/>
      <c r="D6" s="369"/>
      <c r="E6" s="369"/>
      <c r="F6" s="369"/>
      <c r="G6" s="369"/>
      <c r="H6" s="369"/>
      <c r="I6" s="369"/>
      <c r="J6" s="369"/>
      <c r="K6" s="370"/>
    </row>
    <row r="7" spans="2:12" ht="12.75" customHeight="1" thickBot="1" x14ac:dyDescent="0.35">
      <c r="B7" s="23"/>
      <c r="C7" s="24"/>
      <c r="D7" s="9"/>
      <c r="E7" s="9"/>
      <c r="F7" s="9"/>
      <c r="G7" s="9"/>
      <c r="H7" s="9"/>
      <c r="I7" s="9"/>
      <c r="J7" s="9"/>
      <c r="K7" s="9"/>
    </row>
    <row r="8" spans="2:12" x14ac:dyDescent="0.3">
      <c r="B8" s="18" t="s">
        <v>53</v>
      </c>
      <c r="C8" s="19"/>
      <c r="D8" s="19"/>
      <c r="E8" s="19"/>
      <c r="F8" s="20"/>
      <c r="G8" s="21" t="s">
        <v>14</v>
      </c>
      <c r="H8" s="376"/>
      <c r="I8" s="376"/>
      <c r="J8" s="376"/>
      <c r="K8" s="377"/>
    </row>
    <row r="9" spans="2:12" s="26" customFormat="1" ht="23.25" customHeight="1" x14ac:dyDescent="0.25">
      <c r="B9" s="373"/>
      <c r="C9" s="374"/>
      <c r="D9" s="374"/>
      <c r="E9" s="374"/>
      <c r="F9" s="375"/>
      <c r="G9" s="168"/>
      <c r="H9" s="168"/>
      <c r="I9" s="168"/>
      <c r="J9" s="168"/>
      <c r="K9" s="169"/>
    </row>
    <row r="10" spans="2:12" s="26" customFormat="1" ht="15.75" customHeight="1" x14ac:dyDescent="0.25">
      <c r="B10" s="170" t="s">
        <v>71</v>
      </c>
      <c r="C10" s="171"/>
      <c r="D10" s="171"/>
      <c r="E10" s="171"/>
      <c r="F10" s="171"/>
      <c r="G10" s="172"/>
      <c r="H10" s="172"/>
      <c r="I10" s="172"/>
      <c r="J10" s="172"/>
      <c r="K10" s="173"/>
    </row>
    <row r="11" spans="2:12" s="26" customFormat="1" ht="30.6" customHeight="1" x14ac:dyDescent="0.25">
      <c r="B11" s="383"/>
      <c r="C11" s="384"/>
      <c r="D11" s="384"/>
      <c r="E11" s="384"/>
      <c r="F11" s="384"/>
      <c r="G11" s="385"/>
      <c r="H11" s="385"/>
      <c r="I11" s="385"/>
      <c r="J11" s="385"/>
      <c r="K11" s="386"/>
    </row>
    <row r="12" spans="2:12" ht="14.4" customHeight="1" x14ac:dyDescent="0.3">
      <c r="B12" s="170" t="s">
        <v>15</v>
      </c>
      <c r="C12" s="174"/>
      <c r="D12" s="175"/>
      <c r="E12" s="176"/>
      <c r="F12" s="177" t="s">
        <v>114</v>
      </c>
      <c r="G12" s="178"/>
      <c r="H12" s="179"/>
      <c r="I12" s="180" t="s">
        <v>115</v>
      </c>
      <c r="J12" s="174"/>
      <c r="K12" s="181"/>
    </row>
    <row r="13" spans="2:12" s="26" customFormat="1" ht="23.25" customHeight="1" x14ac:dyDescent="0.25">
      <c r="B13" s="378"/>
      <c r="C13" s="379"/>
      <c r="D13" s="379"/>
      <c r="E13" s="380"/>
      <c r="F13" s="387"/>
      <c r="G13" s="388"/>
      <c r="H13" s="389"/>
      <c r="I13" s="381"/>
      <c r="J13" s="381"/>
      <c r="K13" s="382"/>
    </row>
    <row r="14" spans="2:12" x14ac:dyDescent="0.3">
      <c r="B14" s="353"/>
      <c r="C14" s="354"/>
      <c r="D14" s="354"/>
      <c r="E14" s="354"/>
      <c r="F14" s="354"/>
      <c r="G14" s="354"/>
      <c r="H14" s="355"/>
      <c r="I14" s="182" t="s">
        <v>10</v>
      </c>
      <c r="J14" s="182"/>
      <c r="K14" s="183"/>
    </row>
    <row r="15" spans="2:12" s="26" customFormat="1" ht="16.5" customHeight="1" x14ac:dyDescent="0.25">
      <c r="B15" s="356"/>
      <c r="C15" s="357"/>
      <c r="D15" s="357"/>
      <c r="E15" s="357"/>
      <c r="F15" s="357"/>
      <c r="G15" s="357"/>
      <c r="H15" s="358"/>
      <c r="I15" s="184" t="s">
        <v>11</v>
      </c>
      <c r="J15" s="185"/>
      <c r="K15" s="186" t="s">
        <v>147</v>
      </c>
    </row>
    <row r="16" spans="2:12" s="26" customFormat="1" ht="7.5" customHeight="1" thickBot="1" x14ac:dyDescent="0.3">
      <c r="B16" s="359"/>
      <c r="C16" s="360"/>
      <c r="D16" s="360"/>
      <c r="E16" s="360"/>
      <c r="F16" s="360"/>
      <c r="G16" s="360"/>
      <c r="H16" s="361"/>
      <c r="I16" s="187"/>
      <c r="J16" s="188"/>
      <c r="K16" s="189"/>
    </row>
    <row r="17" spans="2:12" ht="12.75" customHeight="1" thickBot="1" x14ac:dyDescent="0.35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2:12" ht="16.5" customHeight="1" thickBot="1" x14ac:dyDescent="0.35">
      <c r="B18" s="132" t="s">
        <v>100</v>
      </c>
      <c r="C18" s="133"/>
      <c r="D18" s="133"/>
      <c r="E18" s="133"/>
      <c r="F18" s="133"/>
      <c r="G18" s="133"/>
      <c r="H18" s="133"/>
      <c r="I18" s="133"/>
      <c r="J18" s="133"/>
      <c r="K18" s="134"/>
    </row>
    <row r="19" spans="2:12" ht="16.5" customHeight="1" x14ac:dyDescent="0.3">
      <c r="B19" s="135" t="s">
        <v>109</v>
      </c>
      <c r="C19" s="136"/>
      <c r="D19" s="136"/>
      <c r="E19" s="136"/>
      <c r="F19" s="136"/>
      <c r="G19" s="136"/>
      <c r="H19" s="136"/>
      <c r="I19" s="136"/>
      <c r="J19" s="136"/>
      <c r="K19" s="141">
        <f>'Annual Financial Report'!G51</f>
        <v>0</v>
      </c>
    </row>
    <row r="20" spans="2:12" ht="16.5" customHeight="1" x14ac:dyDescent="0.3">
      <c r="B20" s="137" t="s">
        <v>101</v>
      </c>
      <c r="C20" s="138"/>
      <c r="D20" s="138"/>
      <c r="E20" s="138"/>
      <c r="F20" s="138"/>
      <c r="G20" s="138"/>
      <c r="H20" s="138"/>
      <c r="I20" s="138"/>
      <c r="J20" s="138"/>
      <c r="K20" s="142">
        <f>'Annual Financial Report'!G52</f>
        <v>0</v>
      </c>
    </row>
    <row r="21" spans="2:12" ht="16.5" customHeight="1" x14ac:dyDescent="0.3">
      <c r="B21" s="146" t="s">
        <v>102</v>
      </c>
      <c r="C21" s="138"/>
      <c r="D21" s="138"/>
      <c r="E21" s="138"/>
      <c r="F21" s="138"/>
      <c r="G21" s="138"/>
      <c r="H21" s="138"/>
      <c r="I21" s="138"/>
      <c r="J21" s="138"/>
      <c r="K21" s="142">
        <f>'Annual Financial Report'!G53</f>
        <v>0</v>
      </c>
    </row>
    <row r="22" spans="2:12" ht="16.5" customHeight="1" thickBot="1" x14ac:dyDescent="0.35">
      <c r="B22" s="146"/>
      <c r="C22" s="147"/>
      <c r="D22" s="147"/>
      <c r="E22" s="147"/>
      <c r="F22" s="147"/>
      <c r="G22" s="147"/>
      <c r="H22" s="147"/>
      <c r="I22" s="147"/>
      <c r="J22" s="147"/>
      <c r="K22" s="148"/>
    </row>
    <row r="23" spans="2:12" ht="16.5" customHeight="1" thickBot="1" x14ac:dyDescent="0.35">
      <c r="B23" s="150" t="s">
        <v>107</v>
      </c>
      <c r="C23" s="151"/>
      <c r="D23" s="151"/>
      <c r="E23" s="151"/>
      <c r="F23" s="151"/>
      <c r="G23" s="151"/>
      <c r="H23" s="151"/>
      <c r="I23" s="151"/>
      <c r="J23" s="157" t="s">
        <v>111</v>
      </c>
      <c r="K23" s="156">
        <f>SUM(K19:K22)</f>
        <v>0</v>
      </c>
    </row>
    <row r="24" spans="2:12" ht="16.5" customHeight="1" thickBot="1" x14ac:dyDescent="0.35">
      <c r="B24" s="149"/>
      <c r="C24" s="149"/>
      <c r="D24" s="149"/>
      <c r="E24" s="149"/>
      <c r="F24" s="149"/>
      <c r="G24" s="149"/>
      <c r="H24" s="149"/>
      <c r="I24" s="149"/>
      <c r="J24" s="158"/>
      <c r="K24" s="149"/>
    </row>
    <row r="25" spans="2:12" ht="16.5" customHeight="1" x14ac:dyDescent="0.3">
      <c r="B25" s="132" t="s">
        <v>103</v>
      </c>
      <c r="C25" s="144"/>
      <c r="D25" s="144"/>
      <c r="E25" s="144"/>
      <c r="F25" s="144"/>
      <c r="G25" s="144"/>
      <c r="H25" s="144"/>
      <c r="I25" s="144"/>
      <c r="J25" s="159"/>
      <c r="K25" s="145"/>
    </row>
    <row r="26" spans="2:12" ht="16.5" customHeight="1" x14ac:dyDescent="0.3">
      <c r="B26" s="137" t="s">
        <v>104</v>
      </c>
      <c r="C26" s="138"/>
      <c r="D26" s="138"/>
      <c r="E26" s="138"/>
      <c r="F26" s="138"/>
      <c r="G26" s="138"/>
      <c r="H26" s="138"/>
      <c r="I26" s="138"/>
      <c r="J26" s="160"/>
      <c r="K26" s="142">
        <f>'Annual Financial Report'!G21</f>
        <v>0</v>
      </c>
    </row>
    <row r="27" spans="2:12" ht="16.5" customHeight="1" x14ac:dyDescent="0.3">
      <c r="B27" s="137" t="s">
        <v>146</v>
      </c>
      <c r="C27" s="138"/>
      <c r="D27" s="138"/>
      <c r="E27" s="138"/>
      <c r="F27" s="138"/>
      <c r="G27" s="138"/>
      <c r="H27" s="138"/>
      <c r="I27" s="138"/>
      <c r="J27" s="160"/>
      <c r="K27" s="142">
        <f>'Annual Financial Report'!G30</f>
        <v>0</v>
      </c>
    </row>
    <row r="28" spans="2:12" ht="16.5" customHeight="1" x14ac:dyDescent="0.3">
      <c r="B28" s="137" t="s">
        <v>105</v>
      </c>
      <c r="C28" s="138"/>
      <c r="D28" s="138"/>
      <c r="E28" s="138"/>
      <c r="F28" s="138"/>
      <c r="G28" s="138"/>
      <c r="H28" s="138"/>
      <c r="I28" s="138"/>
      <c r="J28" s="160"/>
      <c r="K28" s="142">
        <f>'Annual Financial Report'!G37</f>
        <v>0</v>
      </c>
    </row>
    <row r="29" spans="2:12" ht="16.5" customHeight="1" thickBot="1" x14ac:dyDescent="0.35">
      <c r="B29" s="139" t="s">
        <v>106</v>
      </c>
      <c r="C29" s="140"/>
      <c r="D29" s="140"/>
      <c r="E29" s="140"/>
      <c r="F29" s="140"/>
      <c r="G29" s="140"/>
      <c r="H29" s="140"/>
      <c r="I29" s="140"/>
      <c r="J29" s="161"/>
      <c r="K29" s="143">
        <f>'Annual Financial Report'!G44</f>
        <v>0</v>
      </c>
    </row>
    <row r="30" spans="2:12" ht="16.5" customHeight="1" thickBot="1" x14ac:dyDescent="0.35">
      <c r="B30" s="153" t="s">
        <v>108</v>
      </c>
      <c r="C30" s="154"/>
      <c r="D30" s="154"/>
      <c r="E30" s="154"/>
      <c r="F30" s="154"/>
      <c r="G30" s="154"/>
      <c r="H30" s="154"/>
      <c r="I30" s="154"/>
      <c r="J30" s="162" t="s">
        <v>112</v>
      </c>
      <c r="K30" s="155">
        <f>SUM(K26:K29)</f>
        <v>0</v>
      </c>
    </row>
    <row r="31" spans="2:12" ht="16.5" customHeight="1" thickBot="1" x14ac:dyDescent="0.35">
      <c r="B31" s="149"/>
      <c r="C31" s="149"/>
      <c r="D31" s="149"/>
      <c r="E31" s="149"/>
      <c r="F31" s="149"/>
      <c r="G31" s="149"/>
      <c r="H31" s="149"/>
      <c r="I31" s="149"/>
      <c r="J31" s="149"/>
      <c r="K31" s="149"/>
    </row>
    <row r="32" spans="2:12" ht="16.5" customHeight="1" thickBot="1" x14ac:dyDescent="0.35">
      <c r="B32" s="150" t="s">
        <v>119</v>
      </c>
      <c r="C32" s="151"/>
      <c r="D32" s="151"/>
      <c r="E32" s="151"/>
      <c r="F32" s="151"/>
      <c r="G32" s="151"/>
      <c r="H32" s="151"/>
      <c r="I32" s="151"/>
      <c r="J32" s="157" t="s">
        <v>113</v>
      </c>
      <c r="K32" s="152">
        <f>K23-K30</f>
        <v>0</v>
      </c>
      <c r="L32" s="1"/>
    </row>
    <row r="33" spans="2:11" ht="12.75" customHeight="1" x14ac:dyDescent="0.3"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2:11" ht="15.6" x14ac:dyDescent="0.3">
      <c r="B34" s="11" t="s">
        <v>12</v>
      </c>
      <c r="C34" s="12"/>
      <c r="D34" s="12"/>
      <c r="E34" s="12"/>
      <c r="F34" s="12"/>
      <c r="G34" s="12"/>
      <c r="H34" s="12"/>
      <c r="I34" s="12"/>
      <c r="J34" s="12"/>
      <c r="K34" s="12"/>
    </row>
    <row r="35" spans="2:11" ht="15.6" x14ac:dyDescent="0.3">
      <c r="B35" s="372" t="s">
        <v>17</v>
      </c>
      <c r="C35" s="372"/>
      <c r="D35" s="372"/>
      <c r="E35" s="372"/>
      <c r="F35" s="372"/>
      <c r="G35" s="372"/>
      <c r="H35" s="372"/>
      <c r="I35" s="1"/>
      <c r="J35" s="1"/>
      <c r="K35" s="5"/>
    </row>
    <row r="36" spans="2:11" x14ac:dyDescent="0.3">
      <c r="B36" s="372"/>
      <c r="C36" s="372"/>
      <c r="D36" s="372"/>
      <c r="E36" s="372"/>
      <c r="F36" s="372"/>
      <c r="G36" s="372"/>
      <c r="H36" s="372"/>
      <c r="I36" s="8"/>
      <c r="J36" s="8" t="s">
        <v>8</v>
      </c>
      <c r="K36" s="13"/>
    </row>
    <row r="37" spans="2:11" x14ac:dyDescent="0.3">
      <c r="B37" s="372"/>
      <c r="C37" s="372"/>
      <c r="D37" s="372"/>
      <c r="E37" s="372"/>
      <c r="F37" s="372"/>
      <c r="G37" s="372"/>
      <c r="H37" s="372"/>
      <c r="I37" s="8"/>
      <c r="J37" s="8" t="s">
        <v>9</v>
      </c>
      <c r="K37" s="14"/>
    </row>
    <row r="38" spans="2:11" ht="15.6" x14ac:dyDescent="0.3">
      <c r="B38" s="391"/>
      <c r="C38" s="391"/>
      <c r="D38" s="391"/>
      <c r="E38" s="391"/>
      <c r="F38" s="16"/>
      <c r="G38" s="392"/>
      <c r="H38" s="392"/>
      <c r="I38" s="392"/>
      <c r="J38" s="8"/>
      <c r="K38" s="15"/>
    </row>
    <row r="39" spans="2:11" x14ac:dyDescent="0.3">
      <c r="B39" s="2" t="s">
        <v>13</v>
      </c>
      <c r="C39" s="2"/>
      <c r="D39" s="2"/>
      <c r="E39" s="30"/>
      <c r="G39" s="5" t="s">
        <v>7</v>
      </c>
      <c r="H39" s="2"/>
      <c r="K39" s="7" t="s">
        <v>0</v>
      </c>
    </row>
    <row r="40" spans="2:11" ht="15.6" x14ac:dyDescent="0.3"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2:11" ht="15.6" x14ac:dyDescent="0.3">
      <c r="B41" s="11" t="s">
        <v>1</v>
      </c>
      <c r="C41" s="12"/>
      <c r="D41" s="12"/>
      <c r="E41" s="12"/>
      <c r="F41" s="12"/>
      <c r="G41" s="12"/>
      <c r="H41" s="12"/>
      <c r="I41" s="12"/>
      <c r="J41" s="12"/>
      <c r="K41" s="12"/>
    </row>
    <row r="42" spans="2:11" x14ac:dyDescent="0.3">
      <c r="B42" s="372" t="s">
        <v>5</v>
      </c>
      <c r="C42" s="372"/>
      <c r="D42" s="372"/>
      <c r="E42" s="372"/>
      <c r="F42" s="372"/>
      <c r="G42" s="372"/>
      <c r="H42" s="372"/>
    </row>
    <row r="43" spans="2:11" x14ac:dyDescent="0.3">
      <c r="B43" s="372"/>
      <c r="C43" s="372"/>
      <c r="D43" s="372"/>
      <c r="E43" s="372"/>
      <c r="F43" s="372"/>
      <c r="G43" s="372"/>
      <c r="H43" s="372"/>
      <c r="I43" s="8"/>
      <c r="J43" s="8" t="s">
        <v>8</v>
      </c>
      <c r="K43" s="13"/>
    </row>
    <row r="44" spans="2:11" ht="15.6" x14ac:dyDescent="0.3">
      <c r="B44" s="1"/>
      <c r="C44" s="1"/>
      <c r="D44" s="1"/>
      <c r="E44" s="1"/>
      <c r="F44" s="1"/>
      <c r="G44" s="10"/>
      <c r="H44" s="10"/>
      <c r="I44" s="8"/>
      <c r="J44" s="8" t="s">
        <v>9</v>
      </c>
      <c r="K44" s="13"/>
    </row>
    <row r="45" spans="2:11" ht="15.6" x14ac:dyDescent="0.3">
      <c r="B45" s="393"/>
      <c r="C45" s="393"/>
      <c r="D45" s="393"/>
      <c r="E45" s="393"/>
      <c r="F45" s="17"/>
      <c r="G45" s="392"/>
      <c r="H45" s="392"/>
      <c r="I45" s="392"/>
      <c r="J45" s="33"/>
      <c r="K45" s="15"/>
    </row>
    <row r="46" spans="2:11" x14ac:dyDescent="0.3">
      <c r="B46" s="2" t="s">
        <v>6</v>
      </c>
      <c r="C46" s="2"/>
      <c r="D46" s="2"/>
      <c r="E46" s="30"/>
      <c r="G46" s="5" t="s">
        <v>7</v>
      </c>
      <c r="H46" s="2"/>
      <c r="K46" s="7" t="s">
        <v>0</v>
      </c>
    </row>
    <row r="47" spans="2:11" x14ac:dyDescent="0.3"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2:11" ht="15.6" x14ac:dyDescent="0.3">
      <c r="B48" s="11" t="s">
        <v>2</v>
      </c>
      <c r="C48" s="12"/>
      <c r="D48" s="12"/>
      <c r="E48" s="12"/>
      <c r="F48" s="12"/>
      <c r="G48" s="12"/>
      <c r="H48" s="12"/>
      <c r="I48" s="12"/>
      <c r="J48" s="12"/>
      <c r="K48" s="12"/>
    </row>
    <row r="49" spans="2:11" x14ac:dyDescent="0.3">
      <c r="I49" s="8"/>
      <c r="J49" s="8" t="s">
        <v>8</v>
      </c>
      <c r="K49" s="13"/>
    </row>
    <row r="50" spans="2:11" ht="15.6" x14ac:dyDescent="0.3">
      <c r="F50" s="25"/>
      <c r="G50" s="6"/>
      <c r="I50" s="8"/>
      <c r="J50" s="8" t="s">
        <v>9</v>
      </c>
      <c r="K50" s="15"/>
    </row>
    <row r="51" spans="2:11" ht="15.6" x14ac:dyDescent="0.3">
      <c r="B51" s="393"/>
      <c r="C51" s="393"/>
      <c r="D51" s="393"/>
      <c r="E51" s="393"/>
      <c r="F51" s="25"/>
      <c r="G51" s="392"/>
      <c r="H51" s="392"/>
      <c r="I51" s="392"/>
      <c r="K51" s="25"/>
    </row>
    <row r="52" spans="2:11" x14ac:dyDescent="0.3">
      <c r="B52" s="2" t="s">
        <v>3</v>
      </c>
      <c r="C52" s="2"/>
      <c r="D52" s="2"/>
      <c r="E52" s="30"/>
      <c r="F52" s="31"/>
      <c r="G52" s="7" t="s">
        <v>16</v>
      </c>
      <c r="H52" s="31"/>
      <c r="I52" s="31"/>
      <c r="J52" s="31"/>
      <c r="K52" s="2" t="s">
        <v>0</v>
      </c>
    </row>
    <row r="54" spans="2:11" x14ac:dyDescent="0.3">
      <c r="B54" s="390" t="s">
        <v>150</v>
      </c>
      <c r="C54" s="390"/>
      <c r="D54" s="390"/>
      <c r="E54" s="390"/>
      <c r="F54" s="390"/>
      <c r="G54" s="390"/>
      <c r="H54" s="390"/>
      <c r="I54" s="390"/>
      <c r="J54" s="390"/>
      <c r="K54" s="32" t="s">
        <v>149</v>
      </c>
    </row>
    <row r="55" spans="2:11" x14ac:dyDescent="0.3">
      <c r="B55" s="390"/>
      <c r="C55" s="390"/>
      <c r="D55" s="390"/>
      <c r="E55" s="390"/>
      <c r="F55" s="390"/>
      <c r="G55" s="390"/>
      <c r="H55" s="390"/>
      <c r="I55" s="390"/>
      <c r="J55" s="390"/>
    </row>
  </sheetData>
  <sheetProtection selectLockedCells="1"/>
  <mergeCells count="19">
    <mergeCell ref="B54:J55"/>
    <mergeCell ref="B38:E38"/>
    <mergeCell ref="G38:I38"/>
    <mergeCell ref="B45:E45"/>
    <mergeCell ref="G45:I45"/>
    <mergeCell ref="B51:E51"/>
    <mergeCell ref="G51:I51"/>
    <mergeCell ref="B42:H43"/>
    <mergeCell ref="E1:I1"/>
    <mergeCell ref="B14:H16"/>
    <mergeCell ref="B4:K6"/>
    <mergeCell ref="E2:I2"/>
    <mergeCell ref="B35:H37"/>
    <mergeCell ref="B9:F9"/>
    <mergeCell ref="H8:K8"/>
    <mergeCell ref="B13:E13"/>
    <mergeCell ref="I13:K13"/>
    <mergeCell ref="B11:K11"/>
    <mergeCell ref="F13:H13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scale="8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T27"/>
  <sheetViews>
    <sheetView showGridLines="0" topLeftCell="G1" zoomScaleNormal="100" workbookViewId="0">
      <selection activeCell="J3" sqref="J3:M3"/>
    </sheetView>
  </sheetViews>
  <sheetFormatPr defaultColWidth="9.21875" defaultRowHeight="18" customHeight="1" x14ac:dyDescent="0.3"/>
  <cols>
    <col min="1" max="1" width="6.5546875" style="190" customWidth="1"/>
    <col min="2" max="2" width="23.77734375" style="190" customWidth="1"/>
    <col min="3" max="3" width="11.77734375" style="190" customWidth="1"/>
    <col min="4" max="4" width="12.21875" style="190" customWidth="1"/>
    <col min="5" max="5" width="12.77734375" style="190" customWidth="1"/>
    <col min="6" max="18" width="11.77734375" style="190" customWidth="1"/>
    <col min="19" max="20" width="12.21875" style="190" customWidth="1"/>
    <col min="21" max="16384" width="9.21875" style="190"/>
  </cols>
  <sheetData>
    <row r="2" spans="2:20" ht="18" customHeight="1" thickBot="1" x14ac:dyDescent="0.35">
      <c r="B2" s="191" t="s">
        <v>116</v>
      </c>
      <c r="C2" s="191"/>
    </row>
    <row r="3" spans="2:20" ht="30.75" customHeight="1" thickBot="1" x14ac:dyDescent="0.35">
      <c r="C3" s="401" t="s">
        <v>142</v>
      </c>
      <c r="D3" s="402"/>
      <c r="E3" s="403"/>
      <c r="F3" s="404" t="s">
        <v>143</v>
      </c>
      <c r="G3" s="405"/>
      <c r="H3" s="405"/>
      <c r="I3" s="406"/>
      <c r="J3" s="416" t="s">
        <v>32</v>
      </c>
      <c r="K3" s="417"/>
      <c r="L3" s="417"/>
      <c r="M3" s="418"/>
      <c r="N3" s="394" t="s">
        <v>141</v>
      </c>
      <c r="O3" s="395"/>
      <c r="P3" s="395"/>
      <c r="Q3" s="396"/>
      <c r="R3" s="398" t="s">
        <v>94</v>
      </c>
      <c r="S3" s="399"/>
      <c r="T3" s="400"/>
    </row>
    <row r="4" spans="2:20" s="192" customFormat="1" ht="36.75" customHeight="1" x14ac:dyDescent="0.25">
      <c r="B4" s="193" t="s">
        <v>18</v>
      </c>
      <c r="C4" s="194" t="s">
        <v>19</v>
      </c>
      <c r="D4" s="194" t="s">
        <v>20</v>
      </c>
      <c r="E4" s="195" t="s">
        <v>21</v>
      </c>
      <c r="F4" s="196" t="s">
        <v>19</v>
      </c>
      <c r="G4" s="196" t="s">
        <v>93</v>
      </c>
      <c r="H4" s="196" t="s">
        <v>20</v>
      </c>
      <c r="I4" s="197" t="s">
        <v>22</v>
      </c>
      <c r="J4" s="198" t="s">
        <v>23</v>
      </c>
      <c r="K4" s="198" t="s">
        <v>93</v>
      </c>
      <c r="L4" s="198" t="s">
        <v>20</v>
      </c>
      <c r="M4" s="198" t="s">
        <v>21</v>
      </c>
      <c r="N4" s="199" t="s">
        <v>23</v>
      </c>
      <c r="O4" s="199" t="s">
        <v>93</v>
      </c>
      <c r="P4" s="199" t="s">
        <v>20</v>
      </c>
      <c r="Q4" s="199" t="s">
        <v>21</v>
      </c>
      <c r="R4" s="200" t="s">
        <v>19</v>
      </c>
      <c r="S4" s="200" t="s">
        <v>93</v>
      </c>
      <c r="T4" s="200" t="s">
        <v>20</v>
      </c>
    </row>
    <row r="5" spans="2:20" ht="18" customHeight="1" x14ac:dyDescent="0.3">
      <c r="B5" s="201" t="s">
        <v>24</v>
      </c>
      <c r="C5" s="202">
        <f>'Year 1'!F19</f>
        <v>100000</v>
      </c>
      <c r="D5" s="202">
        <f>'Year 1'!G19</f>
        <v>47932.21</v>
      </c>
      <c r="E5" s="202">
        <f>C5-D5</f>
        <v>52067.79</v>
      </c>
      <c r="F5" s="203">
        <f>'Year 2'!F19</f>
        <v>10000</v>
      </c>
      <c r="G5" s="203">
        <f>'Year 2'!G19</f>
        <v>4317</v>
      </c>
      <c r="H5" s="203">
        <f>'Year 2'!H19</f>
        <v>4317.47</v>
      </c>
      <c r="I5" s="203">
        <f>G5-H5</f>
        <v>-0.47000000000025466</v>
      </c>
      <c r="J5" s="204">
        <f>'Year 3 '!F19</f>
        <v>19000</v>
      </c>
      <c r="K5" s="204">
        <f>'Year 3 '!G19</f>
        <v>37209</v>
      </c>
      <c r="L5" s="204">
        <f>'Year 3 '!H19</f>
        <v>37429.89</v>
      </c>
      <c r="M5" s="204">
        <f>K5-L5</f>
        <v>-220.88999999999942</v>
      </c>
      <c r="N5" s="205">
        <f>'Year 4 (COMPLETE)'!F19</f>
        <v>28000</v>
      </c>
      <c r="O5" s="205">
        <f>'Year 4 (COMPLETE)'!G19</f>
        <v>127411</v>
      </c>
      <c r="P5" s="205">
        <f>'Year 4 (COMPLETE)'!H19</f>
        <v>0</v>
      </c>
      <c r="Q5" s="206">
        <f>O5-P5</f>
        <v>127411</v>
      </c>
      <c r="R5" s="207">
        <f>SUM(C5+F5+J5+N5)</f>
        <v>157000</v>
      </c>
      <c r="S5" s="207">
        <f>SUM(D5+G5+K5+O5)</f>
        <v>216869.21</v>
      </c>
      <c r="T5" s="207">
        <f>SUM(D5+H5+L5+P5)</f>
        <v>89679.57</v>
      </c>
    </row>
    <row r="6" spans="2:20" ht="18" customHeight="1" x14ac:dyDescent="0.3">
      <c r="B6" s="201" t="s">
        <v>25</v>
      </c>
      <c r="C6" s="202">
        <f>'Year 1'!F26</f>
        <v>0</v>
      </c>
      <c r="D6" s="202">
        <f>'Year 1'!G26</f>
        <v>0</v>
      </c>
      <c r="E6" s="202">
        <f t="shared" ref="E6:E9" si="0">C6-D6</f>
        <v>0</v>
      </c>
      <c r="F6" s="203">
        <f>'Year 2'!F26</f>
        <v>0</v>
      </c>
      <c r="G6" s="203">
        <f>'Year 2'!G26</f>
        <v>0</v>
      </c>
      <c r="H6" s="203">
        <f>'Year 2'!H26</f>
        <v>0</v>
      </c>
      <c r="I6" s="203">
        <f t="shared" ref="I6:I9" si="1">G6-H6</f>
        <v>0</v>
      </c>
      <c r="J6" s="204">
        <f>'Year 3 '!F26</f>
        <v>0</v>
      </c>
      <c r="K6" s="204">
        <f>'Year 3 '!G26</f>
        <v>0</v>
      </c>
      <c r="L6" s="204">
        <f>'Year 3 '!H26</f>
        <v>0</v>
      </c>
      <c r="M6" s="204">
        <f t="shared" ref="M6:M9" si="2">K6-L6</f>
        <v>0</v>
      </c>
      <c r="N6" s="205">
        <f>'Year 4 (COMPLETE)'!F26</f>
        <v>0</v>
      </c>
      <c r="O6" s="205">
        <f>'Year 4 (COMPLETE)'!G26</f>
        <v>0</v>
      </c>
      <c r="P6" s="205">
        <f>'Year 4 (COMPLETE)'!H26</f>
        <v>0</v>
      </c>
      <c r="Q6" s="206">
        <f t="shared" ref="Q6:Q9" si="3">O6-P6</f>
        <v>0</v>
      </c>
      <c r="R6" s="207">
        <f t="shared" ref="R6:R9" si="4">SUM(C6+F6+J6+N6)</f>
        <v>0</v>
      </c>
      <c r="S6" s="207">
        <f>SUM(D6+G6+K6+O6)</f>
        <v>0</v>
      </c>
      <c r="T6" s="207">
        <f t="shared" ref="T6:T9" si="5">SUM(D6+H6+L6+P6)</f>
        <v>0</v>
      </c>
    </row>
    <row r="7" spans="2:20" ht="18" customHeight="1" x14ac:dyDescent="0.3">
      <c r="B7" s="201" t="s">
        <v>26</v>
      </c>
      <c r="C7" s="208">
        <f>'Year 1'!F35</f>
        <v>27000</v>
      </c>
      <c r="D7" s="208">
        <f>'Year 1'!G35</f>
        <v>32910</v>
      </c>
      <c r="E7" s="202">
        <f t="shared" si="0"/>
        <v>-5910</v>
      </c>
      <c r="F7" s="209">
        <f>'Year 2'!F35</f>
        <v>22000</v>
      </c>
      <c r="G7" s="209">
        <f>'Year 2'!G35</f>
        <v>0</v>
      </c>
      <c r="H7" s="209">
        <f>'Year 2'!H35</f>
        <v>0</v>
      </c>
      <c r="I7" s="203">
        <f t="shared" si="1"/>
        <v>0</v>
      </c>
      <c r="J7" s="210">
        <f>'Year 3 '!F35</f>
        <v>22000</v>
      </c>
      <c r="K7" s="210">
        <f>'Year 3 '!G35</f>
        <v>0</v>
      </c>
      <c r="L7" s="210">
        <f>'Year 3 '!H35</f>
        <v>0</v>
      </c>
      <c r="M7" s="204">
        <f t="shared" si="2"/>
        <v>0</v>
      </c>
      <c r="N7" s="206">
        <f>'Year 4 (COMPLETE)'!F35</f>
        <v>22000</v>
      </c>
      <c r="O7" s="206">
        <f>'Year 4 (COMPLETE)'!G35</f>
        <v>0</v>
      </c>
      <c r="P7" s="206">
        <f>'Year 4 (COMPLETE)'!H35</f>
        <v>0</v>
      </c>
      <c r="Q7" s="206">
        <f t="shared" si="3"/>
        <v>0</v>
      </c>
      <c r="R7" s="207">
        <f t="shared" si="4"/>
        <v>93000</v>
      </c>
      <c r="S7" s="207">
        <f>SUM(D7+G7+K7+O7)</f>
        <v>32910</v>
      </c>
      <c r="T7" s="207">
        <f t="shared" si="5"/>
        <v>32910</v>
      </c>
    </row>
    <row r="8" spans="2:20" ht="18" customHeight="1" x14ac:dyDescent="0.3">
      <c r="B8" s="211" t="s">
        <v>27</v>
      </c>
      <c r="C8" s="208">
        <f>'Year 1'!F42</f>
        <v>0</v>
      </c>
      <c r="D8" s="208">
        <f>'Year 1'!G42</f>
        <v>0</v>
      </c>
      <c r="E8" s="202">
        <f t="shared" si="0"/>
        <v>0</v>
      </c>
      <c r="F8" s="209">
        <f>'Year 2'!F42</f>
        <v>0</v>
      </c>
      <c r="G8" s="209">
        <f>'Year 2'!G42</f>
        <v>0</v>
      </c>
      <c r="H8" s="209">
        <f>'Year 2'!H42</f>
        <v>0</v>
      </c>
      <c r="I8" s="203">
        <f t="shared" si="1"/>
        <v>0</v>
      </c>
      <c r="J8" s="210">
        <f>'Year 3 '!F42</f>
        <v>0</v>
      </c>
      <c r="K8" s="210">
        <f>'Year 3 '!G42</f>
        <v>0</v>
      </c>
      <c r="L8" s="210">
        <f>'Year 3 '!H42</f>
        <v>0</v>
      </c>
      <c r="M8" s="204">
        <f t="shared" si="2"/>
        <v>0</v>
      </c>
      <c r="N8" s="206">
        <f>'Year 4 (COMPLETE)'!F42</f>
        <v>0</v>
      </c>
      <c r="O8" s="206">
        <f>'Year 4 (COMPLETE)'!G42</f>
        <v>0</v>
      </c>
      <c r="P8" s="206">
        <f>'Year 4 (COMPLETE)'!H42</f>
        <v>0</v>
      </c>
      <c r="Q8" s="206">
        <f t="shared" si="3"/>
        <v>0</v>
      </c>
      <c r="R8" s="207">
        <f t="shared" si="4"/>
        <v>0</v>
      </c>
      <c r="S8" s="207">
        <f t="shared" ref="S8:S9" si="6">SUM(D8+G8+K8+O8)</f>
        <v>0</v>
      </c>
      <c r="T8" s="207">
        <f t="shared" si="5"/>
        <v>0</v>
      </c>
    </row>
    <row r="9" spans="2:20" ht="18" customHeight="1" x14ac:dyDescent="0.3">
      <c r="B9" s="201" t="s">
        <v>28</v>
      </c>
      <c r="C9" s="208">
        <f>'Year 1'!F49</f>
        <v>0</v>
      </c>
      <c r="D9" s="208">
        <f>'Year 1'!G49</f>
        <v>0</v>
      </c>
      <c r="E9" s="202">
        <f t="shared" si="0"/>
        <v>0</v>
      </c>
      <c r="F9" s="209">
        <f>'Year 2'!F49</f>
        <v>0</v>
      </c>
      <c r="G9" s="209">
        <f>'Year 2'!G49</f>
        <v>0</v>
      </c>
      <c r="H9" s="209">
        <f>'Year 2'!H49</f>
        <v>0</v>
      </c>
      <c r="I9" s="203">
        <f t="shared" si="1"/>
        <v>0</v>
      </c>
      <c r="J9" s="210">
        <f>'Year 3 '!F49</f>
        <v>0</v>
      </c>
      <c r="K9" s="210">
        <f>'Year 3 '!G49</f>
        <v>0</v>
      </c>
      <c r="L9" s="210">
        <f>'Year 3 '!H49</f>
        <v>0</v>
      </c>
      <c r="M9" s="204">
        <f t="shared" si="2"/>
        <v>0</v>
      </c>
      <c r="N9" s="206">
        <f>'Year 4 (COMPLETE)'!F49</f>
        <v>0</v>
      </c>
      <c r="O9" s="206">
        <f>'Year 4 (COMPLETE)'!G49</f>
        <v>0</v>
      </c>
      <c r="P9" s="206">
        <f>'Year 4 (COMPLETE)'!H49</f>
        <v>0</v>
      </c>
      <c r="Q9" s="206">
        <f t="shared" si="3"/>
        <v>0</v>
      </c>
      <c r="R9" s="207">
        <f t="shared" si="4"/>
        <v>0</v>
      </c>
      <c r="S9" s="207">
        <f t="shared" si="6"/>
        <v>0</v>
      </c>
      <c r="T9" s="207">
        <f t="shared" si="5"/>
        <v>0</v>
      </c>
    </row>
    <row r="10" spans="2:20" ht="18" customHeight="1" thickBot="1" x14ac:dyDescent="0.35">
      <c r="B10" s="212" t="s">
        <v>29</v>
      </c>
      <c r="C10" s="213">
        <f t="shared" ref="C10:R10" si="7">SUM(C5:C9)</f>
        <v>127000</v>
      </c>
      <c r="D10" s="213">
        <f t="shared" si="7"/>
        <v>80842.209999999992</v>
      </c>
      <c r="E10" s="243">
        <f t="shared" si="7"/>
        <v>46157.79</v>
      </c>
      <c r="F10" s="214">
        <f t="shared" si="7"/>
        <v>32000</v>
      </c>
      <c r="G10" s="214">
        <f t="shared" si="7"/>
        <v>4317</v>
      </c>
      <c r="H10" s="214">
        <f t="shared" si="7"/>
        <v>4317.47</v>
      </c>
      <c r="I10" s="242">
        <f t="shared" si="7"/>
        <v>-0.47000000000025466</v>
      </c>
      <c r="J10" s="215">
        <f>SUM(J5:J9)</f>
        <v>41000</v>
      </c>
      <c r="K10" s="215">
        <f t="shared" si="7"/>
        <v>37209</v>
      </c>
      <c r="L10" s="215">
        <f t="shared" si="7"/>
        <v>37429.89</v>
      </c>
      <c r="M10" s="215">
        <f t="shared" si="7"/>
        <v>-220.88999999999942</v>
      </c>
      <c r="N10" s="216">
        <f t="shared" si="7"/>
        <v>50000</v>
      </c>
      <c r="O10" s="216">
        <f t="shared" si="7"/>
        <v>127411</v>
      </c>
      <c r="P10" s="216">
        <f t="shared" si="7"/>
        <v>0</v>
      </c>
      <c r="Q10" s="216">
        <f t="shared" si="7"/>
        <v>127411</v>
      </c>
      <c r="R10" s="217">
        <f t="shared" si="7"/>
        <v>250000</v>
      </c>
      <c r="S10" s="217">
        <f t="shared" ref="S10:T10" si="8">SUM(S5:S9)</f>
        <v>249779.21</v>
      </c>
      <c r="T10" s="217">
        <f t="shared" si="8"/>
        <v>122589.57</v>
      </c>
    </row>
    <row r="11" spans="2:20" s="218" customFormat="1" ht="18" customHeight="1" thickTop="1" thickBot="1" x14ac:dyDescent="0.35">
      <c r="B11" s="219"/>
      <c r="C11" s="220"/>
      <c r="D11" s="221"/>
      <c r="E11" s="222"/>
      <c r="F11" s="223"/>
      <c r="G11" s="223"/>
      <c r="H11" s="221"/>
      <c r="I11" s="222"/>
      <c r="J11" s="223"/>
      <c r="K11" s="223"/>
      <c r="L11" s="221"/>
      <c r="M11" s="223"/>
      <c r="N11" s="223"/>
      <c r="O11" s="223"/>
      <c r="P11" s="223"/>
      <c r="Q11" s="223"/>
      <c r="R11" s="223"/>
    </row>
    <row r="12" spans="2:20" ht="48.75" customHeight="1" thickBot="1" x14ac:dyDescent="0.35">
      <c r="C12" s="401" t="s">
        <v>142</v>
      </c>
      <c r="D12" s="402"/>
      <c r="E12" s="403"/>
      <c r="F12" s="404" t="s">
        <v>143</v>
      </c>
      <c r="G12" s="405"/>
      <c r="H12" s="405"/>
      <c r="I12" s="406"/>
      <c r="J12" s="421" t="s">
        <v>32</v>
      </c>
      <c r="K12" s="422"/>
      <c r="L12" s="422"/>
      <c r="M12" s="423"/>
      <c r="N12" s="407" t="s">
        <v>141</v>
      </c>
      <c r="O12" s="408"/>
      <c r="P12" s="408"/>
      <c r="Q12" s="409"/>
      <c r="R12" s="410" t="s">
        <v>137</v>
      </c>
      <c r="S12" s="411"/>
      <c r="T12" s="224"/>
    </row>
    <row r="13" spans="2:20" s="225" customFormat="1" ht="23.25" customHeight="1" x14ac:dyDescent="0.25">
      <c r="B13" s="419" t="s">
        <v>127</v>
      </c>
      <c r="C13" s="226"/>
      <c r="D13" s="226"/>
      <c r="E13" s="227" t="s">
        <v>130</v>
      </c>
      <c r="F13" s="228" t="s">
        <v>128</v>
      </c>
      <c r="G13" s="228" t="s">
        <v>129</v>
      </c>
      <c r="H13" s="228" t="s">
        <v>126</v>
      </c>
      <c r="I13" s="228" t="s">
        <v>130</v>
      </c>
      <c r="J13" s="229" t="s">
        <v>128</v>
      </c>
      <c r="K13" s="229" t="s">
        <v>129</v>
      </c>
      <c r="L13" s="229" t="s">
        <v>126</v>
      </c>
      <c r="M13" s="229" t="s">
        <v>130</v>
      </c>
      <c r="N13" s="230" t="s">
        <v>128</v>
      </c>
      <c r="O13" s="230" t="s">
        <v>129</v>
      </c>
      <c r="P13" s="230" t="s">
        <v>126</v>
      </c>
      <c r="Q13" s="230" t="s">
        <v>130</v>
      </c>
      <c r="R13" s="412" t="s">
        <v>131</v>
      </c>
      <c r="S13" s="413"/>
      <c r="T13" s="231"/>
    </row>
    <row r="14" spans="2:20" ht="31.5" customHeight="1" thickBot="1" x14ac:dyDescent="0.35">
      <c r="B14" s="420"/>
      <c r="C14" s="241"/>
      <c r="D14" s="241"/>
      <c r="E14" s="244">
        <v>127000</v>
      </c>
      <c r="F14" s="245">
        <v>32000</v>
      </c>
      <c r="G14" s="245">
        <v>46157.79</v>
      </c>
      <c r="H14" s="245">
        <v>396.34</v>
      </c>
      <c r="I14" s="246">
        <f>SUM(F14:H14)</f>
        <v>78554.13</v>
      </c>
      <c r="J14" s="247">
        <f>'Year 3 '!H53</f>
        <v>74236.66</v>
      </c>
      <c r="K14" s="247">
        <f>'Year 3 '!H55</f>
        <v>41000</v>
      </c>
      <c r="L14" s="247">
        <f>'Year 3 '!H57</f>
        <v>855.32</v>
      </c>
      <c r="M14" s="248">
        <f>SUM(J14:L14)</f>
        <v>116091.98000000001</v>
      </c>
      <c r="N14" s="249">
        <f>'Year 4 (COMPLETE)'!H53</f>
        <v>78662.090000000011</v>
      </c>
      <c r="O14" s="249">
        <f>'Year 4 (COMPLETE)'!H55</f>
        <v>0</v>
      </c>
      <c r="P14" s="249">
        <f>'Year 4 (COMPLETE)'!H57</f>
        <v>0</v>
      </c>
      <c r="Q14" s="250">
        <f>SUM(N14:P14)</f>
        <v>78662.090000000011</v>
      </c>
      <c r="R14" s="414">
        <f>E14+G14+K14+O14</f>
        <v>214157.79</v>
      </c>
      <c r="S14" s="415"/>
      <c r="T14" s="232"/>
    </row>
    <row r="15" spans="2:20" ht="18" customHeight="1" thickTop="1" x14ac:dyDescent="0.3">
      <c r="B15" s="233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5"/>
      <c r="Q15" s="235"/>
    </row>
    <row r="16" spans="2:20" ht="18" customHeight="1" x14ac:dyDescent="0.3">
      <c r="B16" s="236" t="s">
        <v>30</v>
      </c>
      <c r="C16" s="237"/>
      <c r="D16" s="237"/>
      <c r="E16" s="237"/>
      <c r="F16" s="237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</row>
    <row r="17" spans="1:20" ht="51" customHeight="1" x14ac:dyDescent="0.3">
      <c r="A17" s="238" t="s">
        <v>95</v>
      </c>
      <c r="B17" s="299" t="s">
        <v>132</v>
      </c>
      <c r="C17" s="299"/>
      <c r="D17" s="299"/>
      <c r="E17" s="299"/>
      <c r="F17" s="299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</row>
    <row r="18" spans="1:20" ht="54.75" customHeight="1" x14ac:dyDescent="0.3">
      <c r="A18" s="238" t="s">
        <v>96</v>
      </c>
      <c r="B18" s="397" t="s">
        <v>97</v>
      </c>
      <c r="C18" s="397"/>
      <c r="D18" s="397"/>
      <c r="E18" s="397"/>
      <c r="F18" s="397"/>
      <c r="P18" s="233"/>
      <c r="Q18" s="233"/>
      <c r="R18" s="233"/>
      <c r="S18" s="233"/>
      <c r="T18" s="233"/>
    </row>
    <row r="19" spans="1:20" ht="36.75" customHeight="1" x14ac:dyDescent="0.3">
      <c r="A19" s="238" t="s">
        <v>98</v>
      </c>
      <c r="B19" s="397" t="s">
        <v>99</v>
      </c>
      <c r="C19" s="397"/>
      <c r="D19" s="397"/>
      <c r="E19" s="397"/>
      <c r="F19" s="397"/>
      <c r="P19" s="233"/>
      <c r="Q19" s="233"/>
      <c r="R19" s="233"/>
      <c r="S19" s="233"/>
      <c r="T19" s="233"/>
    </row>
    <row r="20" spans="1:20" ht="39.75" customHeight="1" x14ac:dyDescent="0.3">
      <c r="B20" s="301" t="s">
        <v>92</v>
      </c>
      <c r="C20" s="301"/>
      <c r="D20" s="301"/>
      <c r="E20" s="301"/>
      <c r="F20" s="301"/>
      <c r="P20" s="233"/>
      <c r="Q20" s="233"/>
      <c r="R20" s="233"/>
      <c r="S20" s="233"/>
      <c r="T20" s="233"/>
    </row>
    <row r="21" spans="1:20" ht="18" customHeight="1" x14ac:dyDescent="0.3">
      <c r="B21" s="239"/>
      <c r="C21" s="233"/>
      <c r="D21" s="233"/>
      <c r="E21" s="233"/>
      <c r="F21" s="233"/>
    </row>
    <row r="22" spans="1:20" ht="18" customHeight="1" x14ac:dyDescent="0.3">
      <c r="B22" s="240" t="s">
        <v>31</v>
      </c>
      <c r="C22" s="237"/>
      <c r="D22" s="237"/>
      <c r="E22" s="237"/>
      <c r="F22" s="237"/>
    </row>
    <row r="23" spans="1:20" ht="69.75" customHeight="1" x14ac:dyDescent="0.3">
      <c r="B23" s="397" t="s">
        <v>133</v>
      </c>
      <c r="C23" s="397"/>
      <c r="D23" s="397"/>
      <c r="E23" s="397"/>
      <c r="F23" s="397"/>
    </row>
    <row r="24" spans="1:20" ht="54.75" customHeight="1" x14ac:dyDescent="0.3">
      <c r="B24" s="397" t="s">
        <v>134</v>
      </c>
      <c r="C24" s="397"/>
      <c r="D24" s="397"/>
      <c r="E24" s="397"/>
      <c r="F24" s="397"/>
    </row>
    <row r="25" spans="1:20" ht="69.75" customHeight="1" x14ac:dyDescent="0.3">
      <c r="B25" s="397" t="s">
        <v>135</v>
      </c>
      <c r="C25" s="397"/>
      <c r="D25" s="397"/>
      <c r="E25" s="397"/>
      <c r="F25" s="397"/>
    </row>
    <row r="26" spans="1:20" ht="52.5" customHeight="1" x14ac:dyDescent="0.3">
      <c r="B26" s="397" t="s">
        <v>136</v>
      </c>
      <c r="C26" s="397"/>
      <c r="D26" s="397"/>
      <c r="E26" s="397"/>
      <c r="F26" s="397"/>
    </row>
    <row r="27" spans="1:20" ht="69.75" customHeight="1" x14ac:dyDescent="0.3"/>
  </sheetData>
  <sheetProtection sheet="1" objects="1" scenarios="1" selectLockedCells="1"/>
  <mergeCells count="21">
    <mergeCell ref="B25:F25"/>
    <mergeCell ref="B26:F26"/>
    <mergeCell ref="J3:M3"/>
    <mergeCell ref="B18:F18"/>
    <mergeCell ref="B20:F20"/>
    <mergeCell ref="B23:F23"/>
    <mergeCell ref="B24:F24"/>
    <mergeCell ref="C3:E3"/>
    <mergeCell ref="F3:I3"/>
    <mergeCell ref="B13:B14"/>
    <mergeCell ref="J12:M12"/>
    <mergeCell ref="N3:Q3"/>
    <mergeCell ref="B17:F17"/>
    <mergeCell ref="B19:F19"/>
    <mergeCell ref="R3:T3"/>
    <mergeCell ref="C12:E12"/>
    <mergeCell ref="F12:I12"/>
    <mergeCell ref="N12:Q12"/>
    <mergeCell ref="R12:S12"/>
    <mergeCell ref="R13:S13"/>
    <mergeCell ref="R14:S14"/>
  </mergeCells>
  <pageMargins left="0.7" right="0.7" top="0.75" bottom="0.75" header="0.3" footer="0.3"/>
  <pageSetup paperSize="5" scale="67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DE6A354D80F7489CA164D6721FB380" ma:contentTypeVersion="12" ma:contentTypeDescription="Create a new document." ma:contentTypeScope="" ma:versionID="efd502cfd1638090ea46c075dc8f076b">
  <xsd:schema xmlns:xsd="http://www.w3.org/2001/XMLSchema" xmlns:xs="http://www.w3.org/2001/XMLSchema" xmlns:p="http://schemas.microsoft.com/office/2006/metadata/properties" xmlns:ns1="http://schemas.microsoft.com/sharepoint/v3" xmlns:ns2="49d0954a-f0b1-4b24-96b3-b3dfa3ad2319" xmlns:ns3="48a4ac7b-f26f-41f8-ab0d-53781b573b52" targetNamespace="http://schemas.microsoft.com/office/2006/metadata/properties" ma:root="true" ma:fieldsID="292955ff2cf406cbba130832140f00d3" ns1:_="" ns2:_="" ns3:_="">
    <xsd:import namespace="http://schemas.microsoft.com/sharepoint/v3"/>
    <xsd:import namespace="49d0954a-f0b1-4b24-96b3-b3dfa3ad2319"/>
    <xsd:import namespace="48a4ac7b-f26f-41f8-ab0d-53781b573b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2:MediaServiceDateTaken" minOccurs="0"/>
                <xsd:element ref="ns2:MediaServiceAutoTags" minOccurs="0"/>
                <xsd:element ref="ns3:SharedWithDetails" minOccurs="0"/>
                <xsd:element ref="ns2:MediaServiceLocation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d0954a-f0b1-4b24-96b3-b3dfa3ad23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a4ac7b-f26f-41f8-ab0d-53781b573b5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000229-268D-4AE6-8833-1BC05C64F0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9d0954a-f0b1-4b24-96b3-b3dfa3ad2319"/>
    <ds:schemaRef ds:uri="48a4ac7b-f26f-41f8-ab0d-53781b573b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580148-F037-4FFD-B2F3-A195E5FE4C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Instructions</vt:lpstr>
      <vt:lpstr>Year 1</vt:lpstr>
      <vt:lpstr>Year 2</vt:lpstr>
      <vt:lpstr>Year 3 </vt:lpstr>
      <vt:lpstr>Annual Financial Report</vt:lpstr>
      <vt:lpstr>Year 4 (COMPLETE)</vt:lpstr>
      <vt:lpstr>Year 4</vt:lpstr>
      <vt:lpstr>Statement of Account (PRINT)</vt:lpstr>
      <vt:lpstr>Summary Y1-Y4</vt:lpstr>
      <vt:lpstr>'Statement of Account (PRINT)'!Print_Area</vt:lpstr>
    </vt:vector>
  </TitlesOfParts>
  <Manager/>
  <Company>NCIC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NCIC_Statement of Account</dc:title>
  <dc:subject/>
  <dc:creator>Crohns &amp; Colitis Canada</dc:creator>
  <cp:keywords/>
  <dc:description/>
  <cp:lastModifiedBy>Nerissa Tahal</cp:lastModifiedBy>
  <cp:revision/>
  <cp:lastPrinted>2022-11-02T17:46:33Z</cp:lastPrinted>
  <dcterms:created xsi:type="dcterms:W3CDTF">1998-09-21T21:51:30Z</dcterms:created>
  <dcterms:modified xsi:type="dcterms:W3CDTF">2023-11-17T21:27:32Z</dcterms:modified>
  <cp:category/>
  <cp:contentStatus/>
</cp:coreProperties>
</file>